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drawing+xml" PartName="/xl/drawings/drawing9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drawingml.chart+xml" PartName="/xl/charts/chart2.xml"/>
  <Override ContentType="application/vnd.openxmlformats-officedocument.drawingml.chart+xml" PartName="/xl/charts/chart6.xml"/>
  <Override ContentType="application/vnd.openxmlformats-officedocument.spreadsheetml.worksheet+xml" PartName="/xl/worksheets/sheet2.xml"/>
  <Override ContentType="application/vnd.openxmlformats-officedocument.drawingml.chart+xml" PartName="/xl/charts/chart4.xml"/>
  <Override ContentType="application/vnd.openxmlformats-officedocument.drawing+xml" PartName="/xl/drawings/drawing11.xml"/>
  <Override ContentType="application/vnd.openxmlformats-officedocument.drawing+xml" PartName="/xl/drawings/drawing14.xml"/>
  <Override ContentType="application/vnd.openxmlformats-officedocument.drawingml.chart+xml" PartName="/xl/charts/chart9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  <Override ContentType="application/vnd.openxmlformats-officedocument.drawingml.chart+xml" PartName="/xl/charts/chart5.xml"/>
  <Override ContentType="application/vnd.openxmlformats-officedocument.drawing+xml" PartName="/xl/drawings/drawing8.xml"/>
  <Override ContentType="application/vnd.openxmlformats-officedocument.spreadsheetml.sheet.main+xml" PartName="/xl/workbook.xml"/>
  <Override ContentType="application/vnd.openxmlformats-officedocument.spreadsheetml.worksheet+xml" PartName="/xl/worksheets/sheet8.xml"/>
  <Override ContentType="application/vnd.openxmlformats-officedocument.drawingml.chart+xml" PartName="/xl/charts/chart7.xml"/>
  <Override ContentType="application/vnd.openxmlformats-officedocument.spreadsheetml.worksheet+xml" PartName="/xl/worksheets/sheet3.xml"/>
  <Override ContentType="application/vnd.openxmlformats-officedocument.spreadsheetml.worksheet+xml" PartName="/xl/worksheets/sheet14.xml"/>
  <Override ContentType="application/vnd.openxmlformats-officedocument.drawingml.chart+xml" PartName="/xl/charts/chart8.xml"/>
  <Override ContentType="application/vnd.openxmlformats-officedocument.spreadsheetml.worksheet+xml" PartName="/xl/worksheets/sheet12.xml"/>
  <Override ContentType="application/vnd.openxmlformats-officedocument.spreadsheetml.worksheet+xml" PartName="/xl/worksheets/sheet9.xml"/>
  <Override ContentType="application/vnd.openxmlformats-officedocument.drawingml.chart+xml" PartName="/xl/charts/chart1.xml"/>
  <Override ContentType="application/vnd.openxmlformats-officedocument.drawing+xml" PartName="/xl/drawings/drawing15.xml"/>
  <Override ContentType="application/vnd.openxmlformats-officedocument.spreadsheetml.worksheet+xml" PartName="/xl/worksheets/sheet7.xml"/>
  <Override ContentType="application/vnd.openxmlformats-officedocument.drawingml.chart+xml" PartName="/xl/charts/chart3.xml"/>
  <Override ContentType="application/vnd.openxmlformats-officedocument.drawing+xml" PartName="/xl/drawings/drawing6.xml"/>
  <Override ContentType="application/vnd.openxmlformats-officedocument.spreadsheetml.worksheet+xml" PartName="/xl/worksheets/sheet13.xml"/>
  <Override ContentType="application/vnd.openxmlformats-officedocument.spreadsheetml.worksheet+xml" PartName="/xl/worksheets/sheet15.xml"/>
  <Override ContentType="application/vnd.openxmlformats-officedocument.spreadsheetml.worksheet+xml" PartName="/xl/worksheets/sheet6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/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HorizontalScroll="1" showVerticalScroll="1" showSheetTabs="1" activeTab="0"/>
  </bookViews>
  <sheets>
    <sheet name="估值V2" sheetId="1" r:id="rId1"/>
    <sheet name="资产负债表" sheetId="2" r:id="rId3"/>
    <sheet name="利润表" sheetId="3" r:id="rId4"/>
    <sheet name="现金流量表" sheetId="4" r:id="rId5"/>
    <sheet name="盈利能力" sheetId="5" r:id="rId6"/>
    <sheet name="费用率" sheetId="6" r:id="rId7"/>
    <sheet name="酒类占比" sheetId="7" r:id="rId8"/>
    <sheet name="渠道占比" sheetId="8" r:id="rId9"/>
    <sheet name="全国白酒产量" sheetId="9" r:id="rId10"/>
    <sheet name="茅台基酒产销量" sheetId="10" r:id="rId11"/>
    <sheet name="十四五茅台酒计划" sheetId="11" r:id="rId12"/>
    <sheet name="提价记录" sheetId="12" r:id="rId13"/>
    <sheet name="飞天茅台历年批价" sheetId="13" r:id="rId14"/>
    <sheet name="历年分红" sheetId="14" r:id="rId15"/>
    <sheet name="吨价" sheetId="15" r:id="rId16"/>
    <sheet name="主营业务构成" sheetId="16" r:id="rId17"/>
  </sheets>
  <calcPr calcId="0" iterate="0"/>
</workbook>
</file>

<file path=xl/sharedStrings.xml><?xml version="1.0" encoding="utf-8"?>
<sst xmlns="http://schemas.openxmlformats.org/spreadsheetml/2006/main">
  <si>
    <t>总股本</t>
  </si>
  <si>
    <t>2024H1</t>
  </si>
  <si>
    <t>2024年归母净利润</t>
  </si>
  <si>
    <t>2025H1</t>
  </si>
  <si>
    <t>线性推断2025</t>
  </si>
  <si>
    <t xml:space="preserve">2025 年归母净利润</t>
  </si>
  <si>
    <r>
      <t>三年后净利润预测（2027年）</t>
    </r>
    <r>
      <rPr>
        <color rgb="ff0000"/>
      </rPr>
      <t>悲观</t>
    </r>
  </si>
  <si>
    <t>三年后净利润预测（2028年）</t>
  </si>
  <si>
    <r>
      <t>三年后净利润预测（2027年）</t>
    </r>
    <r>
      <rPr>
        <color rgb="ff0000"/>
      </rPr>
      <t>乐观</t>
    </r>
  </si>
  <si>
    <t>年份</t>
  </si>
  <si>
    <t>增长率</t>
  </si>
  <si>
    <t>归母净利润</t>
  </si>
  <si>
    <t>年份</t>
  </si>
  <si>
    <t>增长率</t>
  </si>
  <si>
    <t>归母净利润</t>
  </si>
  <si>
    <t>年份</t>
  </si>
  <si>
    <t>增长率</t>
  </si>
  <si>
    <t>归母净利润</t>
  </si>
  <si>
    <t>2026年</t>
  </si>
  <si>
    <t>2026年</t>
  </si>
  <si>
    <t>2026年</t>
  </si>
  <si>
    <t>2027年</t>
  </si>
  <si>
    <t>2027年</t>
  </si>
  <si>
    <t>2027年</t>
  </si>
  <si>
    <t>2028年</t>
  </si>
  <si>
    <t>2028年</t>
  </si>
  <si>
    <t>2028年</t>
  </si>
  <si>
    <t>市值</t>
  </si>
  <si>
    <t>股价</t>
  </si>
  <si>
    <t>市值</t>
  </si>
  <si>
    <t>股价</t>
  </si>
  <si>
    <t>市值</t>
  </si>
  <si>
    <t>股价</t>
  </si>
  <si>
    <t>三年后合理估值（26倍）</t>
  </si>
  <si>
    <t>三年后合理估值（26倍）</t>
  </si>
  <si>
    <t>三年后合理估值（27倍）</t>
  </si>
  <si>
    <t>7折买入点</t>
  </si>
  <si>
    <t>7折买入点</t>
  </si>
  <si>
    <t>7折买入点</t>
  </si>
  <si>
    <t>5折买入点</t>
  </si>
  <si>
    <t>5折买入点</t>
  </si>
  <si>
    <t>5折买入点</t>
  </si>
  <si>
    <t>以现价买入后的年化收益率</t>
  </si>
  <si>
    <t>现价</t>
  </si>
  <si>
    <t>三年后合理股价</t>
  </si>
  <si>
    <t>年化收益率</t>
  </si>
  <si>
    <t>日期</t>
  </si>
  <si>
    <t>资产总计</t>
  </si>
  <si>
    <t>所有者权益合计</t>
  </si>
  <si>
    <t>负债合计</t>
  </si>
  <si>
    <t>类现金</t>
  </si>
  <si>
    <t>货币资金</t>
  </si>
  <si>
    <t>拆出资金</t>
  </si>
  <si>
    <t>交易性金融资产</t>
  </si>
  <si>
    <t>应收票据及应收账款</t>
  </si>
  <si>
    <t>(其中)应收票据</t>
  </si>
  <si>
    <t>应收款项融资</t>
  </si>
  <si>
    <t>买入返售金融资产</t>
  </si>
  <si>
    <t>应收账款</t>
  </si>
  <si>
    <t>(其中)应收账款</t>
  </si>
  <si>
    <t>其他应收款</t>
  </si>
  <si>
    <t>一年内到期的非流动资产</t>
  </si>
  <si>
    <t>投资资产</t>
  </si>
  <si>
    <t>可供出售金融资产(非流动)</t>
  </si>
  <si>
    <t>长期股权投资</t>
  </si>
  <si>
    <t>其他非流动金融资产</t>
  </si>
  <si>
    <t>发放贷款及垫款(非流动)</t>
  </si>
  <si>
    <t>债权投资</t>
  </si>
  <si>
    <t>其他债权投资</t>
  </si>
  <si>
    <t>投资性房地产</t>
  </si>
  <si>
    <t>其他流动资产</t>
  </si>
  <si>
    <t>其他非流动资产</t>
  </si>
  <si>
    <t>经营类资产</t>
  </si>
  <si>
    <t>存货</t>
  </si>
  <si>
    <t>固定资产</t>
  </si>
  <si>
    <t>在建工程</t>
  </si>
  <si>
    <t>开发支出</t>
  </si>
  <si>
    <t>使用权资产</t>
  </si>
  <si>
    <t>无形资产</t>
  </si>
  <si>
    <t>预付款项</t>
  </si>
  <si>
    <t>长期待摊费用</t>
  </si>
  <si>
    <t>递延所得税资产</t>
  </si>
  <si>
    <t>有息负债</t>
  </si>
  <si>
    <t>一年内到期的非流动负债</t>
  </si>
  <si>
    <t>经营性负债</t>
  </si>
  <si>
    <t>应付票据及应付账款</t>
  </si>
  <si>
    <t>预收账款</t>
  </si>
  <si>
    <t>合同负债</t>
  </si>
  <si>
    <t>应付职工薪酬</t>
  </si>
  <si>
    <t>应交税费</t>
  </si>
  <si>
    <t>其他应付款</t>
  </si>
  <si>
    <t>其他流动负债</t>
  </si>
  <si>
    <t>租赁负债</t>
  </si>
  <si>
    <t>长期应付款</t>
  </si>
  <si>
    <t>递延所得税负债</t>
  </si>
  <si>
    <t>吸收存款及同业存放</t>
  </si>
  <si>
    <t>货币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</si>
  <si>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</si>
  <si>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</si>
  <si>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</si>
  <si>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</si>
  <si>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</si>
  <si>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</si>
  <si>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</si>
  <si>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</si>
  <si>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</si>
  <si>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</si>
  <si>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审计意见</t>
  </si>
  <si>
    <t>无保留意见</t>
  </si>
  <si>
    <t>无保留意见</t>
  </si>
  <si>
    <t>无保留意见</t>
  </si>
  <si>
    <t>无保留意见</t>
  </si>
  <si>
    <t>无保留意见</t>
  </si>
  <si>
    <t>无保留意见</t>
  </si>
  <si>
    <t>无保留意见</t>
  </si>
  <si>
    <t>无保留意见</t>
  </si>
  <si>
    <t>无保留意见</t>
  </si>
  <si>
    <t>无保留意见</t>
  </si>
  <si>
    <t>会计师事务所</t>
  </si>
  <si>
    <t>天健会计师事务所(特殊普通合伙)</t>
  </si>
  <si>
    <t>天健会计师事务所(特殊普通合伙)</t>
  </si>
  <si>
    <t>天职国际会计师事务所(特殊普通合伙)</t>
  </si>
  <si>
    <t>天职国际会计师事务所(特殊普通合伙)</t>
  </si>
  <si>
    <t>天职国际会计师事务所(特殊普通合伙)</t>
  </si>
  <si>
    <t>天职国际会计师事务所(特殊普通合伙)</t>
  </si>
  <si>
    <t>天职国际会计师事务所(特殊普通合伙)</t>
  </si>
  <si>
    <t>天职国际会计师事务所(特殊普通合伙)</t>
  </si>
  <si>
    <t>立信会计师事务所(特殊普通合伙)</t>
  </si>
  <si>
    <t>立信会计师事务所(特殊普通合伙)</t>
  </si>
  <si>
    <t>净营运资本</t>
  </si>
  <si>
    <t>流动资产合计</t>
  </si>
  <si>
    <t>流动资产占比</t>
  </si>
  <si>
    <t>货币资金占比</t>
  </si>
  <si>
    <t>(其中)应收利息</t>
  </si>
  <si>
    <t>非流动资产合计</t>
  </si>
  <si>
    <t>非流动资产占比</t>
  </si>
  <si>
    <t>重资产占比</t>
  </si>
  <si>
    <t>固定资产占总资产比率</t>
  </si>
  <si>
    <t>在建工程占固定资产比率</t>
  </si>
  <si>
    <t>有息负债</t>
  </si>
  <si>
    <t>有息负债率</t>
  </si>
  <si>
    <t>资产负债率</t>
  </si>
  <si>
    <t>流动负债合计</t>
  </si>
  <si>
    <t>流动负债占比</t>
  </si>
  <si>
    <t>(其中)应付账款</t>
  </si>
  <si>
    <t>(其中)应付利息</t>
  </si>
  <si>
    <t>(其中)应付股利</t>
  </si>
  <si>
    <t>非流动负债合计</t>
  </si>
  <si>
    <t>非流动负债占比</t>
  </si>
  <si>
    <t>(其中)专项应付款</t>
  </si>
  <si>
    <t>股东权益占比</t>
  </si>
  <si>
    <t>股本</t>
  </si>
  <si>
    <t>资本公积</t>
  </si>
  <si>
    <t>减：库存股</t>
  </si>
  <si>
    <t>其他综合收益</t>
  </si>
  <si>
    <t>盈余公积</t>
  </si>
  <si>
    <t>一般风险准备金</t>
  </si>
  <si>
    <t>未分配利润</t>
  </si>
  <si>
    <t>归属于母公司股东及其他权益持有者的权益合计</t>
  </si>
  <si>
    <t>归属于母公司普通股股东权益合计</t>
  </si>
  <si>
    <t>少数股东权益</t>
  </si>
  <si>
    <t>市值</t>
  </si>
  <si>
    <t>总股本</t>
  </si>
  <si>
    <t>流通股本</t>
  </si>
  <si>
    <t>第一大股东持仓占总股本比例</t>
  </si>
  <si>
    <t>前十大股东持仓占总股本比例</t>
  </si>
  <si>
    <t>前十大流通股东持仓占流通股本比例</t>
  </si>
  <si>
    <t>进公募基金前十大持仓占流通股本比例</t>
  </si>
  <si>
    <t>公募基金持仓占流通股本比例</t>
  </si>
  <si>
    <t>公募基金+自由流通股东持仓占自由流通股本比例</t>
  </si>
  <si>
    <t>股息率</t>
  </si>
  <si>
    <t>日期</t>
  </si>
  <si>
    <t>一、营业总收入</t>
  </si>
  <si>
    <t>营业收入</t>
  </si>
  <si>
    <t>利息收入</t>
  </si>
  <si>
    <t>二、营业总成本</t>
  </si>
  <si>
    <t>营业成本</t>
  </si>
  <si>
    <t>毛利率(GM)</t>
  </si>
  <si>
    <t>利息支出</t>
  </si>
  <si>
    <t>税金及附加</t>
  </si>
  <si>
    <t>销售费用</t>
  </si>
  <si>
    <t>管理费用</t>
  </si>
  <si>
    <t>研发费用</t>
  </si>
  <si>
    <t>(备注)资本化研发支出</t>
  </si>
  <si>
    <t>(备注)资本化研发支出占比</t>
  </si>
  <si>
    <t>财务费用</t>
  </si>
  <si>
    <t>(其中)利息费用</t>
  </si>
  <si>
    <t>(其中)利息收入</t>
  </si>
  <si>
    <t>销售费用率</t>
  </si>
  <si>
    <t>管理费用率</t>
  </si>
  <si>
    <t>研发费用率</t>
  </si>
  <si>
    <t>财务费用率</t>
  </si>
  <si>
    <t>营业费用率</t>
  </si>
  <si>
    <t>四项费用率</t>
  </si>
  <si>
    <t>加：其他收益</t>
  </si>
  <si>
    <t>投资收益</t>
  </si>
  <si>
    <t>公允价值变动收益</t>
  </si>
  <si>
    <t>信用减值损失</t>
  </si>
  <si>
    <t>资产处置收益</t>
  </si>
  <si>
    <t>核心利润</t>
  </si>
  <si>
    <t>核心利润率</t>
  </si>
  <si>
    <t>三、营业利润</t>
  </si>
  <si>
    <t>营业利润率</t>
  </si>
  <si>
    <t>其他营业利润率</t>
  </si>
  <si>
    <t>加：营业外收入</t>
  </si>
  <si>
    <t>减：营业外支出</t>
  </si>
  <si>
    <t>四、利润总额</t>
  </si>
  <si>
    <t>研发费占利润总额比值</t>
  </si>
  <si>
    <t>息税前净利润(EBIT)</t>
  </si>
  <si>
    <t>息税折旧及摊销前盈利(EBITDA)</t>
  </si>
  <si>
    <t>减：所得税费用</t>
  </si>
  <si>
    <t>有效税率</t>
  </si>
  <si>
    <t>五、净利润</t>
  </si>
  <si>
    <t>净利润率</t>
  </si>
  <si>
    <t>(一)持续经营净利润</t>
  </si>
  <si>
    <t>归属于母公司股东及其他权益持有者的净利润</t>
  </si>
  <si>
    <t>归属于母公司普通股股东的净利润</t>
  </si>
  <si>
    <t>少数股东损益</t>
  </si>
  <si>
    <t>归属于母公司普通股股东的扣除非经常性损益的净利润</t>
  </si>
  <si>
    <t>扣非净利润占比</t>
  </si>
  <si>
    <t>归属于母公司普通股股东的加权ROE</t>
  </si>
  <si>
    <t>归属于母公司普通股股东的扣非加权ROE</t>
  </si>
  <si>
    <t>七、综合收益总额</t>
  </si>
  <si>
    <t>归属于母公司股东及其他权益持有者的综合收益总额</t>
  </si>
  <si>
    <t>归属于母公司普通股股东的综合收益总额</t>
  </si>
  <si>
    <t>归属于少数股东的综合收益总额</t>
  </si>
  <si>
    <t>其他综合收益的税后净额</t>
  </si>
  <si>
    <t>境内收入</t>
  </si>
  <si>
    <t>境内营业成本</t>
  </si>
  <si>
    <t>境内毛利率</t>
  </si>
  <si>
    <t>境内收入占比</t>
  </si>
  <si>
    <t>境外收入</t>
  </si>
  <si>
    <t>境外营业成本</t>
  </si>
  <si>
    <t>境外毛利率</t>
  </si>
  <si>
    <t>境外收入占比</t>
  </si>
  <si>
    <t>分红金额</t>
  </si>
  <si>
    <t>分红率</t>
  </si>
  <si>
    <t>A股分红金额</t>
  </si>
  <si>
    <t>年度涨跌幅</t>
  </si>
  <si>
    <t>前五大客户收入占比</t>
  </si>
  <si>
    <t>前五大供应商采购占比</t>
  </si>
  <si>
    <t>日期</t>
  </si>
  <si>
    <t>经营活动产生的现金流量净额</t>
  </si>
  <si>
    <t>投资活动产生的现金流量净额</t>
  </si>
  <si>
    <t>筹资活动产生的现金流量净额</t>
  </si>
  <si>
    <t>现金及现金等价物的净增加额</t>
  </si>
  <si>
    <t>期初现金及现金等价物的余额</t>
  </si>
  <si>
    <t>期末现金及现金等价物净余额</t>
  </si>
  <si>
    <t>年份</t>
  </si>
  <si>
    <t>营业收入</t>
  </si>
  <si>
    <t>营业收入同比</t>
  </si>
  <si>
    <t>毛利</t>
  </si>
  <si>
    <t>毛利率</t>
  </si>
  <si>
    <t>归母净利润</t>
  </si>
  <si>
    <t>归母净利润同比</t>
  </si>
  <si>
    <t>税金及附加</t>
  </si>
  <si>
    <t>科目名称</t>
  </si>
  <si>
    <t>2025年</t>
  </si>
  <si>
    <t>2024年</t>
  </si>
  <si>
    <t>2023年</t>
  </si>
  <si>
    <t>2022年</t>
  </si>
  <si>
    <t>2021年</t>
  </si>
  <si>
    <t>2020年</t>
  </si>
  <si>
    <t>2019年</t>
  </si>
  <si>
    <t>2018年</t>
  </si>
  <si>
    <t>2017年</t>
  </si>
  <si>
    <t>2016年</t>
  </si>
  <si>
    <t>2015年</t>
  </si>
  <si>
    <t>2014年</t>
  </si>
  <si>
    <t>2013年</t>
  </si>
  <si>
    <t>2012年</t>
  </si>
  <si>
    <t>2011年</t>
  </si>
  <si>
    <t>2010年</t>
  </si>
  <si>
    <t>2009年</t>
  </si>
  <si>
    <t>2008年</t>
  </si>
  <si>
    <t>2007年</t>
  </si>
  <si>
    <t>2006年</t>
  </si>
  <si>
    <t>2005年</t>
  </si>
  <si>
    <t>2004年</t>
  </si>
  <si>
    <t>销售费用</t>
  </si>
  <si>
    <t>管理费用</t>
  </si>
  <si>
    <t>研发费用</t>
  </si>
  <si>
    <t>利息费用</t>
  </si>
  <si>
    <t>税金及附加</t>
  </si>
  <si>
    <t>费用合计</t>
  </si>
  <si>
    <t>营业收入</t>
  </si>
  <si>
    <t>销售费用率</t>
  </si>
  <si>
    <t>管理费用率</t>
  </si>
  <si>
    <t>研发费用率</t>
  </si>
  <si>
    <t>财务费用率</t>
  </si>
  <si>
    <t>税金及附加率</t>
  </si>
  <si>
    <t>营业费用率</t>
  </si>
  <si>
    <t>四项费用率</t>
  </si>
  <si>
    <t>毛利率</t>
  </si>
  <si>
    <t>年份</t>
  </si>
  <si>
    <t>茅台酒营收</t>
  </si>
  <si>
    <t>系列酒营收</t>
  </si>
  <si>
    <t>茅台酒营收同比</t>
  </si>
  <si>
    <t>系列酒营收同比</t>
  </si>
  <si>
    <t>茅台酒营收占比</t>
  </si>
  <si>
    <t>系列酒营收占比</t>
  </si>
  <si>
    <t>销售渠道-营收情况</t>
  </si>
  <si>
    <t>年份</t>
  </si>
  <si>
    <t>直销营收（亿）</t>
  </si>
  <si>
    <t>批发代理营收（亿）</t>
  </si>
  <si>
    <t>直销营收占比</t>
  </si>
  <si>
    <t>批发代理营收占比</t>
  </si>
  <si>
    <t>直销营收同比</t>
  </si>
  <si>
    <t>批发代理营收同比</t>
  </si>
  <si>
    <t>销售渠道-销量情况</t>
  </si>
  <si>
    <t>直销-销量（吨）</t>
  </si>
  <si>
    <t>批发代理-销量（吨）</t>
  </si>
  <si>
    <t>直销-销量占比</t>
  </si>
  <si>
    <t>批发代理-销量占比</t>
  </si>
  <si>
    <t>年份</t>
  </si>
  <si>
    <t>白酒产量（万千升）</t>
  </si>
  <si>
    <t>同比变化</t>
  </si>
  <si>
    <t>同比变化</t>
  </si>
  <si>
    <t>茅台基酒产销量</t>
  </si>
  <si>
    <t>年份</t>
  </si>
  <si>
    <t xml:space="preserve">茅台基酒
设计产量</t>
  </si>
  <si>
    <t xml:space="preserve">已释放产能
(吨)</t>
  </si>
  <si>
    <t xml:space="preserve">茅台基酒
产量(吨)</t>
  </si>
  <si>
    <t>茅台基酒产能增长</t>
  </si>
  <si>
    <t>实际/已释放产能</t>
  </si>
  <si>
    <t xml:space="preserve">商品酒
销售年份</t>
  </si>
  <si>
    <t>商品酒销量(吨)</t>
  </si>
  <si>
    <t>销量/4年前实际产量</t>
  </si>
  <si>
    <t>销量增量</t>
  </si>
  <si>
    <t>2029年</t>
  </si>
  <si>
    <t>2028年</t>
  </si>
  <si>
    <t>2027年</t>
  </si>
  <si>
    <t>2026年</t>
  </si>
  <si>
    <t>2025年</t>
  </si>
  <si>
    <t>2024年</t>
  </si>
  <si>
    <t>2023年</t>
  </si>
  <si>
    <t>2022年</t>
  </si>
  <si>
    <t>2021年</t>
  </si>
  <si>
    <t>2020年</t>
  </si>
  <si>
    <t>2019年</t>
  </si>
  <si>
    <t>2018年</t>
  </si>
  <si>
    <t>2017年</t>
  </si>
  <si>
    <t>2016年</t>
  </si>
  <si>
    <t>2015年</t>
  </si>
  <si>
    <t>2014年</t>
  </si>
  <si>
    <t>2013年</t>
  </si>
  <si>
    <t>2012年</t>
  </si>
  <si>
    <t>2011年</t>
  </si>
  <si>
    <t>2010年</t>
  </si>
  <si>
    <t>2009年</t>
  </si>
  <si>
    <t>2008年</t>
  </si>
  <si>
    <t>2007年</t>
  </si>
  <si>
    <t>2006年</t>
  </si>
  <si>
    <t>2005年</t>
  </si>
  <si>
    <t>2004年</t>
  </si>
  <si>
    <t>时间</t>
  </si>
  <si>
    <t>基酒产能释放情况</t>
  </si>
  <si>
    <t xml:space="preserve">新增产能（吨 / 年）</t>
  </si>
  <si>
    <t xml:space="preserve">总基酒产能（吨 / 年）</t>
  </si>
  <si>
    <t>对应商品酒销售年份</t>
  </si>
  <si>
    <t xml:space="preserve">2024 年 10 月</t>
  </si>
  <si>
    <t xml:space="preserve">31 车间（首批 8 栋）投产</t>
  </si>
  <si>
    <t xml:space="preserve">5.81 万</t>
  </si>
  <si>
    <t xml:space="preserve">2029 年</t>
  </si>
  <si>
    <t xml:space="preserve">2025 年 9 月</t>
  </si>
  <si>
    <t xml:space="preserve">32 车间（第二批 8 栋）投产</t>
  </si>
  <si>
    <t xml:space="preserve">5.99 万</t>
  </si>
  <si>
    <t xml:space="preserve">2030 年</t>
  </si>
  <si>
    <t xml:space="preserve">2026 年</t>
  </si>
  <si>
    <t xml:space="preserve">B 区 16 栋厂房投产</t>
  </si>
  <si>
    <t xml:space="preserve">6.59 万</t>
  </si>
  <si>
    <t xml:space="preserve">2031 年</t>
  </si>
  <si>
    <t xml:space="preserve">2027 年</t>
  </si>
  <si>
    <t xml:space="preserve">C 区 24 栋厂房投产</t>
  </si>
  <si>
    <t xml:space="preserve">7.29 万</t>
  </si>
  <si>
    <t xml:space="preserve">2032 年</t>
  </si>
  <si>
    <t xml:space="preserve">2028 年</t>
  </si>
  <si>
    <t xml:space="preserve">剩余 12 栋厂房投产</t>
  </si>
  <si>
    <t xml:space="preserve">7.61 万</t>
  </si>
  <si>
    <t xml:space="preserve">2033 年</t>
  </si>
  <si>
    <t>提价时间</t>
  </si>
  <si>
    <t>调整前(元)</t>
  </si>
  <si>
    <t>调整后(元)</t>
  </si>
  <si>
    <t>涨幅金额(元)</t>
  </si>
  <si>
    <t>涨幅(%)</t>
  </si>
  <si>
    <t>备注</t>
  </si>
  <si>
    <t>时间</t>
  </si>
  <si>
    <t>出厂价调整</t>
  </si>
  <si>
    <t>零售价/指导价调整</t>
  </si>
  <si>
    <t>提价幅度</t>
  </si>
  <si>
    <t>备注</t>
  </si>
  <si>
    <t>218​</t>
  </si>
  <si>
    <t>上市初期首调</t>
  </si>
  <si>
    <t>2011年1月​</t>
  </si>
  <si>
    <t xml:space="preserve">499元 → 619元</t>
  </si>
  <si>
    <t xml:space="preserve">约800元 → 1200-2000元</t>
  </si>
  <si>
    <t>出厂价+24%</t>
  </si>
  <si>
    <t>零售价首次突破1000元，年底达2000元</t>
  </si>
  <si>
    <t>268​</t>
  </si>
  <si>
    <t>2012年9月​</t>
  </si>
  <si>
    <t xml:space="preserve">619元 → 819元</t>
  </si>
  <si>
    <t xml:space="preserve">约1200-2000元 → 2300元</t>
  </si>
  <si>
    <t>出厂价+33%</t>
  </si>
  <si>
    <t>提价幅度创阶段性新高，价格泡沫达顶峰</t>
  </si>
  <si>
    <t>308​</t>
  </si>
  <si>
    <t>2018年1月​</t>
  </si>
  <si>
    <t xml:space="preserve">819元 → 969元</t>
  </si>
  <si>
    <t xml:space="preserve">1299元 → 1499元</t>
  </si>
  <si>
    <t>出厂价+18.3%</t>
  </si>
  <si>
    <t>开启“1499元时代”，维持8年</t>
  </si>
  <si>
    <t>358​</t>
  </si>
  <si>
    <t>2023年11月​</t>
  </si>
  <si>
    <t xml:space="preserve">969元 → 约1169元</t>
  </si>
  <si>
    <t>1499元（维持不变）</t>
  </si>
  <si>
    <t>出厂价约+20%</t>
  </si>
  <si>
    <t>仅上调出厂价，零售指导价未动</t>
  </si>
  <si>
    <t>439​</t>
  </si>
  <si>
    <t>2026年3月​</t>
  </si>
  <si>
    <t xml:space="preserve">1169元 → 1269元</t>
  </si>
  <si>
    <t xml:space="preserve">1499元 → 1539元</t>
  </si>
  <si>
    <t>出厂价+8.6%，零售价+2.7%</t>
  </si>
  <si>
    <t>时隔2年5个月再次提价，打破8年零售价僵局</t>
  </si>
  <si>
    <t>499​</t>
  </si>
  <si>
    <t>部分源记作2009/1，主流采2010/1</t>
  </si>
  <si>
    <t>619​</t>
  </si>
  <si>
    <t>819​</t>
  </si>
  <si>
    <t>黄金十年末次</t>
  </si>
  <si>
    <t>969​</t>
  </si>
  <si>
    <t>此后969沿用至2023/10</t>
  </si>
  <si>
    <t>1169​</t>
  </si>
  <si>
    <t>时隔近6年首提，零售价仍1499未动</t>
  </si>
  <si>
    <t>1269​</t>
  </si>
  <si>
    <t>销售合同价改称起点，自营零售1499→1539</t>
  </si>
  <si>
    <t>1369​</t>
  </si>
  <si>
    <t>年内第二次，自营零售1539→1639</t>
  </si>
  <si>
    <t>年度</t>
  </si>
  <si>
    <t>飞天茅台批价</t>
  </si>
  <si>
    <t xml:space="preserve"> 批价同比</t>
  </si>
  <si>
    <t>日期</t>
  </si>
  <si>
    <t>25年飞天（散）</t>
  </si>
  <si>
    <t>年度</t>
  </si>
  <si>
    <t>中期分红</t>
  </si>
  <si>
    <t>年度分红</t>
  </si>
  <si>
    <t>年度回购</t>
  </si>
  <si>
    <t>分红总金额</t>
  </si>
  <si>
    <t>分红+回购</t>
  </si>
  <si>
    <t>归母净利润</t>
  </si>
  <si>
    <t>分红占归母净利润比</t>
  </si>
  <si>
    <t>广义股东回报</t>
  </si>
  <si>
    <t>说明</t>
  </si>
  <si>
    <t>每10股送1股；每10股派息43.74元</t>
  </si>
  <si>
    <t>每10股送1股；每10股派息43.74元</t>
  </si>
  <si>
    <t>每10股送1股每10股派息23.0元</t>
  </si>
  <si>
    <t>转增2股；每10股派息5.0元</t>
  </si>
  <si>
    <t>转增3股；每10股派息3.0元</t>
  </si>
  <si>
    <t>每10股送1股；每10股派息2.0元</t>
  </si>
  <si>
    <t>转增1股；每10股派息6.0元</t>
  </si>
  <si>
    <t>合计</t>
  </si>
  <si>
    <t>2025H1</t>
  </si>
  <si>
    <t>酒类营收</t>
  </si>
  <si>
    <t>营收/时间（亿）</t>
  </si>
  <si>
    <t>年份</t>
  </si>
  <si>
    <t>系列酒</t>
  </si>
  <si>
    <t>茅台酒营收</t>
  </si>
  <si>
    <t>其他系列酒</t>
  </si>
  <si>
    <t>系列酒营收</t>
  </si>
  <si>
    <t>茅台1935</t>
  </si>
  <si>
    <t>茅台酒营收同比</t>
  </si>
  <si>
    <t>1935占比</t>
  </si>
  <si>
    <t>系列酒营收同比</t>
  </si>
  <si>
    <t>茅台酒营收占比</t>
  </si>
  <si>
    <t>系列酒营收占比</t>
  </si>
  <si>
    <t>酒类销量</t>
  </si>
  <si>
    <t>茅台商品酒销量（吨）</t>
  </si>
  <si>
    <t>系列酒销量（吨）</t>
  </si>
  <si>
    <t>茅台酒销量增速</t>
  </si>
  <si>
    <t>系列酒销量增速</t>
  </si>
  <si>
    <t>酒类业务吨价</t>
  </si>
  <si>
    <t>茅台平均吨单价</t>
  </si>
  <si>
    <t>系列酒平均吨单价</t>
  </si>
  <si>
    <t>茅台酒吨价增速</t>
  </si>
  <si>
    <t>系列酒吨价增速</t>
  </si>
  <si>
    <t>划分类型</t>
  </si>
  <si>
    <t>分类</t>
  </si>
  <si>
    <t>科目/年份</t>
  </si>
  <si>
    <t>产品档次</t>
  </si>
  <si>
    <t>茅台酒</t>
  </si>
  <si>
    <t>营业收入</t>
  </si>
  <si>
    <t>困难期</t>
  </si>
  <si>
    <t>营收同比</t>
  </si>
  <si>
    <t>营业成本</t>
  </si>
  <si>
    <t>非报表，待验证数据</t>
  </si>
  <si>
    <t>来源于《价值投资实录》</t>
  </si>
  <si>
    <t>成本同比</t>
  </si>
  <si>
    <t>毛利率</t>
  </si>
  <si>
    <t>产量（吨）</t>
  </si>
  <si>
    <t>销售量（吨）</t>
  </si>
  <si>
    <t>平均吨单价（元/吨）</t>
  </si>
  <si>
    <t>瓶均价(1吨≈2124瓶)</t>
  </si>
  <si>
    <t>系列酒</t>
  </si>
  <si>
    <t>营业收入</t>
  </si>
  <si>
    <t>营收同比</t>
  </si>
  <si>
    <t>营业成本</t>
  </si>
  <si>
    <t>成本同比</t>
  </si>
  <si>
    <t>毛利率</t>
  </si>
  <si>
    <t>产量（吨）</t>
  </si>
  <si>
    <t>销售量（吨）</t>
  </si>
  <si>
    <t>平均吨单价（元/吨）</t>
  </si>
  <si>
    <t>瓶均价(1吨≈2124瓶)</t>
  </si>
  <si>
    <t>销售渠道</t>
  </si>
  <si>
    <t>直销</t>
  </si>
  <si>
    <t>营业收入</t>
  </si>
  <si>
    <t>营收同比</t>
  </si>
  <si>
    <t>营业成本</t>
  </si>
  <si>
    <t>成本同比</t>
  </si>
  <si>
    <t>毛利率</t>
  </si>
  <si>
    <t>销售量（吨）</t>
  </si>
  <si>
    <t>平均吨单价（元/吨）</t>
  </si>
  <si>
    <t>瓶均价(1吨≈2124瓶)</t>
  </si>
  <si>
    <t>批发</t>
  </si>
  <si>
    <t>营业收入</t>
  </si>
  <si>
    <t>营收同比</t>
  </si>
  <si>
    <t>营业成本</t>
  </si>
  <si>
    <t>成本同比</t>
  </si>
  <si>
    <t>毛利率</t>
  </si>
  <si>
    <t>销售量（吨）</t>
  </si>
  <si>
    <t>平均吨单价（元/吨）</t>
  </si>
  <si>
    <t>瓶均价(1吨≈2124瓶)</t>
  </si>
  <si>
    <t>地区分部</t>
  </si>
  <si>
    <t>国内</t>
  </si>
  <si>
    <t>营业收入</t>
  </si>
  <si>
    <t>营收同比</t>
  </si>
  <si>
    <t>营业成本</t>
  </si>
  <si>
    <t>成本同比</t>
  </si>
  <si>
    <t>毛利率</t>
  </si>
  <si>
    <t>销售量（吨）</t>
  </si>
  <si>
    <t>平均吨单价(元/吨)</t>
  </si>
  <si>
    <t>瓶均价(1吨≈2124瓶)</t>
  </si>
  <si>
    <t>国外</t>
  </si>
  <si>
    <t>营业收入</t>
  </si>
  <si>
    <t>营收同比</t>
  </si>
  <si>
    <t>营业成本</t>
  </si>
  <si>
    <t>成本同比</t>
  </si>
  <si>
    <t>毛利率</t>
  </si>
  <si>
    <t>销售量（吨）</t>
  </si>
  <si>
    <t>平均吨单价（元/吨）</t>
  </si>
  <si>
    <t>瓶均价(1吨≈2124瓶)</t>
  </si>
  <si>
    <t>酒类小计</t>
  </si>
  <si>
    <t>营业收入</t>
  </si>
  <si>
    <t>营收同比</t>
  </si>
  <si>
    <t>营业成本</t>
  </si>
  <si>
    <t>成本同比</t>
  </si>
  <si>
    <t>毛利率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</si>
</sst>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0_);[Red](0)"/>
    <numFmt numFmtId="166" formatCode="0.0%"/>
    <numFmt numFmtId="167" formatCode="0.0000_);[Red](0.0000)"/>
    <numFmt numFmtId="168" formatCode="yyyy/m/d"/>
    <numFmt numFmtId="169" formatCode="0.0_);[Red](0.0)"/>
    <numFmt numFmtId="170" formatCode="#,##0_ ;[Red]\-#,##0\ "/>
    <numFmt numFmtId="171" formatCode="yyyy&quot;年&quot;m&quot;月&quot;;@"/>
    <numFmt numFmtId="172" formatCode="yyyy&quot;年&quot;m&quot;月&quot;d&quot;日&quot;;@"/>
    <numFmt numFmtId="173" formatCode="0.00_);[Red](0.00)"/>
    <numFmt numFmtId="174" formatCode="0&quot;.&quot;00,,"/>
    <numFmt numFmtId="175" formatCode="#,##0_ "/>
    <numFmt numFmtId="176" formatCode="0.00_);[Red]\(0.00\)"/>
    <numFmt numFmtId="177" formatCode="&quot;¥&quot;#,##0"/>
    <numFmt numFmtId="178" formatCode="0&quot;.&quot;00,,&quot;亿&quot;"/>
  </numFmts>
  <fonts count="19">
    <font>
      <name val="等线"/>
      <charset val="1344"/>
      <sz val="9"/>
    </font>
    <font/>
    <font>
      <name val="Helvetica Neue"/>
      <color rgb="0d6efd"/>
    </font>
    <font>
      <sz val="9"/>
    </font>
    <font>
      <sz val="10"/>
    </font>
    <font>
      <b/>
      <sz val="10"/>
    </font>
    <font>
      <name val="宋体"/>
      <sz val="11"/>
    </font>
    <font>
      <b/>
    </font>
    <font>
      <name val="等线"/>
    </font>
    <font>
      <name val="等线"/>
      <color rgb="ffffff"/>
    </font>
    <font>
      <name val="等线"/>
      <color rgb="ffffff"/>
      <sz val="9"/>
    </font>
    <font>
      <name val="等线"/>
      <sz val="9"/>
    </font>
    <font>
      <b/>
      <sz val="9"/>
    </font>
    <font>
      <color rgb="ffffff"/>
    </font>
    <font>
      <color rgb="ffffff"/>
      <sz val="9"/>
    </font>
    <font>
      <sz val="12"/>
    </font>
    <font>
      <color rgb="ffffff"/>
      <sz val="10"/>
    </font>
    <font>
      <name val="Neue"/>
      <sz val="13"/>
    </font>
    <font>
      <color rgb="c00000"/>
      <sz val="10"/>
    </font>
  </fonts>
  <fills count="19">
    <fill>
      <patternFill/>
    </fill>
    <fill>
      <patternFill patternType="gray125"/>
    </fill>
    <fill>
      <patternFill patternType="solid">
        <fgColor rgb="A3E043"/>
      </patternFill>
    </fill>
    <fill>
      <patternFill patternType="solid">
        <fgColor rgb="4DA8EE"/>
      </patternFill>
    </fill>
    <fill>
      <patternFill patternType="solid">
        <fgColor rgb="305496"/>
      </patternFill>
    </fill>
    <fill>
      <patternFill patternType="solid">
        <fgColor rgb="E2EFDA"/>
      </patternFill>
    </fill>
    <fill>
      <patternFill patternType="solid">
        <fgColor rgb="FFF2CC"/>
      </patternFill>
    </fill>
    <fill>
      <patternFill patternType="solid">
        <fgColor rgb="2F5496"/>
      </patternFill>
    </fill>
    <fill>
      <patternFill patternType="solid">
        <fgColor rgb="E2EEDA"/>
      </patternFill>
    </fill>
    <fill>
      <patternFill patternType="solid">
        <fgColor rgb="2E75B5"/>
      </patternFill>
    </fill>
    <fill>
      <patternFill patternType="solid">
        <fgColor rgb="C55A11"/>
      </patternFill>
    </fill>
    <fill>
      <patternFill patternType="solid">
        <fgColor rgb="D4E9D6"/>
      </patternFill>
    </fill>
    <fill>
      <patternFill patternType="solid">
        <fgColor rgb="C5DEB5"/>
      </patternFill>
    </fill>
    <fill>
      <patternFill patternType="solid">
        <fgColor rgb="EDF6E8"/>
      </patternFill>
    </fill>
    <fill>
      <patternFill patternType="solid">
        <fgColor rgb="F9EDA6"/>
      </patternFill>
    </fill>
    <fill>
      <patternFill patternType="solid">
        <fgColor rgb="FEFCD9"/>
      </patternFill>
    </fill>
    <fill>
      <patternFill patternType="solid">
        <fgColor rgb="C7E6EA"/>
      </patternFill>
    </fill>
    <fill>
      <patternFill patternType="solid">
        <fgColor rgb="E6FAFA"/>
      </patternFill>
    </fill>
    <fill>
      <patternFill patternType="solid">
        <fgColor rgb="F0EDF6"/>
      </patternFill>
    </fill>
  </fills>
  <borders count="16">
    <border/>
    <border>
      <left style="thin">
        <color rgb="2b2b2b"/>
      </left>
      <top style="thin">
        <color rgb="2b2b2b"/>
      </top>
    </border>
    <border>
      <top style="thin">
        <color rgb="2b2b2b"/>
      </top>
    </border>
    <border>
      <right style="thin">
        <color rgb="2b2b2b"/>
      </right>
      <top style="thin">
        <color rgb="2b2b2b"/>
      </top>
    </border>
    <border>
      <left style="thin">
        <color rgb="2b2b2b"/>
      </left>
    </border>
    <border>
      <right style="thin">
        <color rgb="2b2b2b"/>
      </right>
    </border>
    <border>
      <left style="thin">
        <color rgb="2b2b2b"/>
      </left>
      <bottom style="thin">
        <color rgb="2b2b2b"/>
      </bottom>
    </border>
    <border>
      <bottom style="thin">
        <color rgb="2b2b2b"/>
      </bottom>
    </border>
    <border>
      <right style="thin">
        <color rgb="2b2b2b"/>
      </right>
      <bottom style="thin">
        <color rgb="2b2b2b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2b2b2b"/>
      </left>
      <right style="thin">
        <color rgb="2b2b2b"/>
      </right>
      <top style="thin">
        <color rgb="2b2b2b"/>
      </top>
      <bottom style="thin">
        <color rgb="2b2b2b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</borders>
  <cellXfs count="253">
    <xf fontId="0" fillId="0" borderId="0" xfId="0"/>
    <xf fontId="1" applyFont="1">
      <alignment vertical="center"/>
    </xf>
    <xf numFmtId="164" fontId="2" applyNumberFormat="1" applyFont="1">
      <alignment vertical="center"/>
    </xf>
    <xf fontId="3" applyFont="1">
      <alignment vertical="center"/>
    </xf>
    <xf numFmtId="165" fontId="1" applyNumberFormat="1" applyFont="1">
      <alignment vertical="center"/>
    </xf>
    <xf numFmtId="166" fontId="1" applyNumberFormat="1" applyFont="1">
      <alignment vertical="center"/>
    </xf>
    <xf numFmtId="10" fontId="1" applyNumberFormat="1" applyFont="1">
      <alignment vertical="center"/>
    </xf>
    <xf fontId="3" fillId="2" borderId="1" applyFont="1" applyFill="1" applyBorder="1">
      <alignment horizontal="center" vertical="center"/>
    </xf>
    <xf numFmtId="164" fontId="3" fillId="2" borderId="2" applyNumberFormat="1" applyFont="1" applyFill="1" applyBorder="1">
      <alignment horizontal="center" vertical="center"/>
    </xf>
    <xf numFmtId="164" fontId="3" fillId="2" borderId="3" applyNumberFormat="1" applyFont="1" applyFill="1" applyBorder="1">
      <alignment horizontal="center" vertical="center"/>
    </xf>
    <xf fontId="3" fillId="3" borderId="1" applyFont="1" applyFill="1" applyBorder="1">
      <alignment horizontal="center" vertical="center"/>
    </xf>
    <xf numFmtId="164" fontId="1" fillId="3" borderId="2" applyNumberFormat="1" applyFont="1" applyFill="1" applyBorder="1">
      <alignment horizontal="center" vertical="center"/>
    </xf>
    <xf numFmtId="164" fontId="1" fillId="3" borderId="3" applyNumberFormat="1" applyFont="1" applyFill="1" applyBorder="1">
      <alignment horizontal="center" vertical="center"/>
    </xf>
    <xf numFmtId="164" fontId="3" fillId="2" borderId="1" applyNumberFormat="1" applyFont="1" applyFill="1" applyBorder="1">
      <alignment horizontal="center" vertical="center"/>
    </xf>
    <xf numFmtId="164" fontId="1" fillId="2" borderId="2" applyNumberFormat="1" applyFont="1" applyFill="1" applyBorder="1">
      <alignment horizontal="center" vertical="center"/>
    </xf>
    <xf numFmtId="164" fontId="1" fillId="2" borderId="3" applyNumberFormat="1" applyFont="1" applyFill="1" applyBorder="1">
      <alignment horizontal="center" vertical="center"/>
    </xf>
    <xf fontId="1" fillId="2" borderId="4" applyFont="1" applyFill="1" applyBorder="1">
      <alignment horizontal="center" vertical="center"/>
    </xf>
    <xf fontId="1" fillId="2" applyFont="1" applyFill="1">
      <alignment horizontal="center" vertical="center"/>
    </xf>
    <xf fontId="1" fillId="2" borderId="5" applyFont="1" applyFill="1" applyBorder="1">
      <alignment horizontal="center" vertical="center"/>
    </xf>
    <xf fontId="3" fillId="3" borderId="4" applyFont="1" applyFill="1" applyBorder="1">
      <alignment horizontal="center" vertical="center"/>
    </xf>
    <xf fontId="3" fillId="3" applyFont="1" applyFill="1">
      <alignment horizontal="center" vertical="center"/>
    </xf>
    <xf fontId="3" fillId="3" borderId="5" applyFont="1" applyFill="1" applyBorder="1">
      <alignment horizontal="center" vertical="center"/>
    </xf>
    <xf numFmtId="164" fontId="1" fillId="2" borderId="4" applyNumberFormat="1" applyFont="1" applyFill="1" applyBorder="1">
      <alignment horizontal="center" vertical="center"/>
    </xf>
    <xf numFmtId="164" fontId="1" fillId="2" applyNumberFormat="1" applyFont="1" applyFill="1">
      <alignment horizontal="center" vertical="center"/>
    </xf>
    <xf numFmtId="164" fontId="1" fillId="2" borderId="5" applyNumberFormat="1" applyFont="1" applyFill="1" applyBorder="1">
      <alignment horizontal="center" vertical="center"/>
    </xf>
    <xf fontId="3" borderId="4" applyFont="1" applyBorder="1">
      <alignment vertical="center"/>
    </xf>
    <xf numFmtId="9" fontId="1" applyNumberFormat="1" applyFont="1">
      <alignment vertical="center"/>
    </xf>
    <xf numFmtId="165" fontId="3" borderId="5" applyNumberFormat="1" applyFont="1" applyBorder="1">
      <alignment vertical="center"/>
    </xf>
    <xf numFmtId="164" fontId="3" borderId="4" applyNumberFormat="1" applyFont="1" applyBorder="1">
      <alignment vertical="center"/>
    </xf>
    <xf numFmtId="9" fontId="3" applyNumberFormat="1" applyFont="1">
      <alignment vertical="center"/>
    </xf>
    <xf numFmtId="165" fontId="1" borderId="5" applyNumberFormat="1" applyFont="1" applyBorder="1">
      <alignment vertical="center"/>
    </xf>
    <xf numFmtId="164" fontId="3" fillId="2" borderId="4" applyNumberFormat="1" applyFont="1" applyFill="1" applyBorder="1">
      <alignment horizontal="center" vertical="center"/>
    </xf>
    <xf numFmtId="165" fontId="3" fillId="2" applyNumberFormat="1" applyFont="1" applyFill="1">
      <alignment horizontal="center" vertical="center"/>
    </xf>
    <xf fontId="3" fillId="2" borderId="5" applyFont="1" applyFill="1" applyBorder="1">
      <alignment horizontal="center" vertical="center"/>
    </xf>
    <xf numFmtId="164" fontId="3" fillId="3" borderId="4" applyNumberFormat="1" applyFont="1" applyFill="1" applyBorder="1">
      <alignment horizontal="center" vertical="center"/>
    </xf>
    <xf numFmtId="165" fontId="3" fillId="3" applyNumberFormat="1" applyFont="1" applyFill="1">
      <alignment horizontal="center" vertical="center"/>
    </xf>
    <xf numFmtId="164" fontId="3" fillId="2" borderId="5" applyNumberFormat="1" applyFont="1" applyFill="1" applyBorder="1">
      <alignment horizontal="center" vertical="center"/>
    </xf>
    <xf numFmtId="165" fontId="3" applyNumberFormat="1" applyFont="1">
      <alignment vertical="center"/>
    </xf>
    <xf numFmtId="164" fontId="1" borderId="4" applyNumberFormat="1" applyFont="1" applyBorder="1">
      <alignment vertical="center"/>
    </xf>
    <xf fontId="3" borderId="6" applyFont="1" applyBorder="1">
      <alignment vertical="center"/>
    </xf>
    <xf numFmtId="165" fontId="3" borderId="7" applyNumberFormat="1" applyFont="1" applyBorder="1">
      <alignment vertical="center"/>
    </xf>
    <xf numFmtId="165" fontId="1" borderId="8" applyNumberFormat="1" applyFont="1" applyBorder="1">
      <alignment vertical="center"/>
    </xf>
    <xf numFmtId="164" fontId="1" borderId="6" applyNumberFormat="1" applyFont="1" applyBorder="1">
      <alignment vertical="center"/>
    </xf>
    <xf numFmtId="165" fontId="1" borderId="7" applyNumberFormat="1" applyFont="1" applyBorder="1">
      <alignment vertical="center"/>
    </xf>
    <xf numFmtId="164" fontId="4" fillId="3" applyNumberFormat="1" applyFont="1" applyFill="1">
      <alignment horizontal="center" vertical="bottom"/>
    </xf>
    <xf fontId="4" applyFont="1">
      <alignment vertical="center"/>
    </xf>
    <xf numFmtId="164" fontId="5" applyNumberFormat="1" applyFont="1">
      <alignment horizontal="center" vertical="bottom"/>
    </xf>
    <xf numFmtId="164" fontId="5" applyNumberFormat="1" applyFont="1">
      <alignment vertical="bottom"/>
    </xf>
    <xf numFmtId="164" fontId="4" applyNumberFormat="1" applyFont="1">
      <alignment vertical="bottom"/>
    </xf>
    <xf numFmtId="164" fontId="5" fillId="3" applyNumberFormat="1" applyFont="1" applyFill="1">
      <alignment horizontal="center" vertical="bottom"/>
    </xf>
    <xf numFmtId="167" fontId="4" applyNumberFormat="1" applyFont="1">
      <alignment vertical="center"/>
    </xf>
    <xf numFmtId="164" fontId="5" borderId="9" applyNumberFormat="1" applyFont="1" applyBorder="1">
      <alignment horizontal="center" vertical="center" wrapText="1"/>
    </xf>
    <xf numFmtId="164" fontId="5" borderId="10" applyNumberFormat="1" applyFont="1" applyBorder="1">
      <alignment horizontal="center" vertical="center" wrapText="1"/>
    </xf>
    <xf fontId="4" applyFont="1">
      <alignment vertical="center" wrapText="1"/>
    </xf>
    <xf numFmtId="168" fontId="4" applyNumberFormat="1" applyFont="1">
      <alignment vertical="bottom"/>
    </xf>
    <xf numFmtId="164" fontId="5" fillId="3" borderId="11" applyNumberFormat="1" applyFont="1" applyFill="1" applyBorder="1">
      <alignment horizontal="center" vertical="center"/>
    </xf>
    <xf fontId="5" fillId="3" borderId="11" applyFont="1" applyFill="1" applyBorder="1">
      <alignment horizontal="center" vertical="center"/>
    </xf>
    <xf numFmtId="164" fontId="4" borderId="11" applyNumberFormat="1" applyFont="1" applyBorder="1">
      <alignment horizontal="center" vertical="center"/>
    </xf>
    <xf fontId="4" borderId="11" applyFont="1" applyBorder="1"/>
    <xf numFmtId="166" fontId="4" borderId="11" applyNumberFormat="1" applyFont="1" applyBorder="1"/>
    <xf numFmtId="169" fontId="4" borderId="11" applyNumberFormat="1" applyFont="1" applyBorder="1"/>
    <xf numFmtId="10" fontId="3" borderId="9" applyNumberFormat="1" applyFont="1" applyBorder="1">
      <alignment vertical="top" wrapText="1"/>
    </xf>
    <xf numFmtId="166" fontId="3" borderId="9" applyNumberFormat="1" applyFont="1" applyBorder="1">
      <alignment vertical="top" wrapText="1"/>
    </xf>
    <xf numFmtId="164" fontId="6" applyNumberFormat="1" applyFont="1">
      <alignment vertical="bottom"/>
    </xf>
    <xf numFmtId="164" fontId="4" borderId="11" applyNumberFormat="1" applyFont="1" applyBorder="1"/>
    <xf numFmtId="40" fontId="1" applyNumberFormat="1" applyFont="1">
      <alignment vertical="center"/>
    </xf>
    <xf numFmtId="164" fontId="7" fillId="3" applyNumberFormat="1" applyFont="1" applyFill="1">
      <alignment horizontal="center" vertical="center" wrapText="1"/>
    </xf>
    <xf numFmtId="164" fontId="7" fillId="3" applyNumberFormat="1" applyFont="1" applyFill="1">
      <alignment horizontal="center" vertical="center"/>
    </xf>
    <xf numFmtId="164" fontId="1" applyNumberFormat="1" applyFont="1">
      <alignment horizontal="center" vertical="center" wrapText="1"/>
    </xf>
    <xf numFmtId="164" fontId="1" applyNumberFormat="1" applyFont="1">
      <alignment vertical="center"/>
    </xf>
    <xf fontId="3" applyFont="1">
      <alignment horizontal="center" vertical="center" wrapText="1"/>
    </xf>
    <xf numFmtId="166" fontId="3" applyNumberFormat="1" applyFont="1">
      <alignment vertical="center"/>
    </xf>
    <xf fontId="1" applyFont="1">
      <alignment horizontal="center" vertical="center" wrapText="1"/>
    </xf>
    <xf numFmtId="164" fontId="8" borderId="9" applyNumberFormat="1" applyFont="1" applyBorder="1"/>
    <xf numFmtId="164" fontId="9" fillId="4" borderId="10" applyNumberFormat="1" applyFont="1" applyFill="1" applyBorder="1">
      <alignment horizontal="center" vertical="center" wrapText="1"/>
    </xf>
    <xf numFmtId="164" fontId="9" fillId="4" borderId="12" applyNumberFormat="1" applyFont="1" applyFill="1" applyBorder="1">
      <alignment horizontal="center" vertical="center" wrapText="1"/>
    </xf>
    <xf fontId="10" fillId="4" borderId="12" applyFont="1" applyFill="1" applyBorder="1">
      <alignment horizontal="center" vertical="center" wrapText="1"/>
    </xf>
    <xf numFmtId="164" fontId="8" borderId="13" applyNumberFormat="1" applyFont="1" applyBorder="1"/>
    <xf numFmtId="169" fontId="8" borderId="14" applyNumberFormat="1" applyFont="1" applyBorder="1"/>
    <xf numFmtId="169" fontId="8" borderId="15" applyNumberFormat="1" applyFont="1" applyBorder="1"/>
    <xf numFmtId="169" fontId="8" borderId="11" applyNumberFormat="1" applyFont="1" applyBorder="1"/>
    <xf numFmtId="169" fontId="11" borderId="11" applyNumberFormat="1" applyFont="1" applyBorder="1">
      <alignment vertical="center"/>
    </xf>
    <xf numFmtId="166" fontId="8" borderId="14" applyNumberFormat="1" applyFont="1" applyBorder="1"/>
    <xf numFmtId="166" fontId="8" borderId="15" applyNumberFormat="1" applyFont="1" applyBorder="1"/>
    <xf numFmtId="166" fontId="8" borderId="11" applyNumberFormat="1" applyFont="1" applyBorder="1"/>
    <xf numFmtId="166" fontId="11" borderId="11" applyNumberFormat="1" applyFont="1" applyBorder="1">
      <alignment vertical="center"/>
    </xf>
    <xf numFmtId="164" fontId="8" fillId="5" borderId="13" applyNumberFormat="1" applyFont="1" applyFill="1" applyBorder="1"/>
    <xf numFmtId="166" fontId="8" fillId="5" borderId="14" applyNumberFormat="1" applyFont="1" applyFill="1" applyBorder="1"/>
    <xf numFmtId="166" fontId="8" fillId="5" borderId="15" applyNumberFormat="1" applyFont="1" applyFill="1" applyBorder="1"/>
    <xf numFmtId="166" fontId="8" fillId="5" borderId="11" applyNumberFormat="1" applyFont="1" applyFill="1" applyBorder="1"/>
    <xf numFmtId="166" fontId="11" fillId="5" borderId="11" applyNumberFormat="1" applyFont="1" applyFill="1" applyBorder="1">
      <alignment vertical="center"/>
    </xf>
    <xf numFmtId="164" fontId="7" borderId="15" applyNumberFormat="1" applyFont="1" applyBorder="1">
      <alignment horizontal="center" vertical="center"/>
    </xf>
    <xf numFmtId="164" fontId="12" borderId="15" applyNumberFormat="1" applyFont="1" applyBorder="1">
      <alignment horizontal="center" vertical="center"/>
    </xf>
    <xf numFmtId="164" fontId="1" borderId="13" applyNumberFormat="1" applyFont="1" applyBorder="1"/>
    <xf numFmtId="164" fontId="13" fillId="4" borderId="14" applyNumberFormat="1" applyFont="1" applyFill="1" applyBorder="1">
      <alignment horizontal="center" vertical="center" wrapText="1"/>
    </xf>
    <xf fontId="13" fillId="4" borderId="14" applyFont="1" applyFill="1" applyBorder="1">
      <alignment horizontal="center" vertical="center" wrapText="1"/>
    </xf>
    <xf numFmtId="164" fontId="1" fillId="5" borderId="13" applyNumberFormat="1" applyFont="1" applyFill="1" applyBorder="1"/>
    <xf numFmtId="169" fontId="1" fillId="5" borderId="14" applyNumberFormat="1" applyFont="1" applyFill="1" applyBorder="1"/>
    <xf numFmtId="169" fontId="1" fillId="5" borderId="14" applyNumberFormat="1" applyFont="1" applyFill="1" applyBorder="1">
      <alignment vertical="center"/>
    </xf>
    <xf numFmtId="166" fontId="1" borderId="14" applyNumberFormat="1" applyFont="1" applyBorder="1"/>
    <xf numFmtId="166" fontId="1" borderId="14" applyNumberFormat="1" applyFont="1" applyBorder="1">
      <alignment vertical="center"/>
    </xf>
    <xf numFmtId="164" fontId="1" applyNumberFormat="1" applyFont="1"/>
    <xf numFmtId="164" fontId="1" borderId="9" applyNumberFormat="1" applyFont="1" applyBorder="1"/>
    <xf numFmtId="166" fontId="1" fillId="6" borderId="10" applyNumberFormat="1" applyFont="1" applyFill="1" applyBorder="1"/>
    <xf numFmtId="166" fontId="1" borderId="10" applyNumberFormat="1" applyFont="1" applyBorder="1"/>
    <xf numFmtId="166" fontId="1" borderId="10" applyNumberFormat="1" applyFont="1" applyBorder="1">
      <alignment vertical="center"/>
    </xf>
    <xf numFmtId="166" fontId="1" fillId="6" borderId="14" applyNumberFormat="1" applyFont="1" applyFill="1" applyBorder="1"/>
    <xf numFmtId="164" fontId="1" borderId="14" applyNumberFormat="1" applyFont="1" applyBorder="1"/>
    <xf numFmtId="38" fontId="1" fillId="5" borderId="14" applyNumberFormat="1" applyFont="1" applyFill="1" applyBorder="1"/>
    <xf numFmtId="38" fontId="1" fillId="5" borderId="14" applyNumberFormat="1" applyFont="1" applyFill="1" applyBorder="1">
      <alignment vertical="center"/>
    </xf>
    <xf numFmtId="10" fontId="1" borderId="14" applyNumberFormat="1" applyFont="1" applyBorder="1"/>
    <xf numFmtId="164" fontId="5" borderId="9" applyNumberFormat="1" applyFont="1" applyBorder="1">
      <alignment horizontal="center" vertical="top"/>
    </xf>
    <xf numFmtId="164" fontId="5" borderId="10" applyNumberFormat="1" applyFont="1" applyBorder="1">
      <alignment horizontal="center" vertical="top"/>
    </xf>
    <xf numFmtId="166" fontId="4" applyNumberFormat="1" applyFont="1">
      <alignment vertical="bottom"/>
    </xf>
    <xf numFmtId="10" fontId="4" applyNumberFormat="1" applyFont="1">
      <alignment vertical="bottom"/>
    </xf>
    <xf numFmtId="164" fontId="12" borderId="7" applyNumberFormat="1" applyFont="1" applyBorder="1">
      <alignment horizontal="center" vertical="center" wrapText="1"/>
    </xf>
    <xf numFmtId="164" fontId="3" applyNumberFormat="1" applyFont="1">
      <alignment vertical="center" wrapText="1"/>
    </xf>
    <xf numFmtId="164" fontId="3" applyNumberFormat="1" applyFont="1">
      <alignment horizontal="center" vertical="center" wrapText="1"/>
    </xf>
    <xf numFmtId="164" fontId="14" fillId="7" borderId="11" applyNumberFormat="1" applyFont="1" applyFill="1" applyBorder="1">
      <alignment horizontal="center" vertical="center" wrapText="1"/>
    </xf>
    <xf numFmtId="164" fontId="3" borderId="11" applyNumberFormat="1" applyFont="1" applyBorder="1">
      <alignment horizontal="center" vertical="center" wrapText="1"/>
    </xf>
    <xf numFmtId="38" fontId="3" borderId="11" applyNumberFormat="1" applyFont="1" applyBorder="1">
      <alignment horizontal="center" vertical="center" wrapText="1"/>
    </xf>
    <xf numFmtId="164" fontId="3" borderId="2" applyNumberFormat="1" applyFont="1" applyBorder="1">
      <alignment horizontal="left" vertical="top" wrapText="1"/>
    </xf>
    <xf numFmtId="10" fontId="3" borderId="11" applyNumberFormat="1" applyFont="1" applyBorder="1">
      <alignment horizontal="center" vertical="center" wrapText="1"/>
    </xf>
    <xf numFmtId="38" fontId="3" fillId="8" borderId="11" applyNumberFormat="1" applyFont="1" applyFill="1" applyBorder="1">
      <alignment horizontal="center" vertical="center" wrapText="1"/>
    </xf>
    <xf numFmtId="9" fontId="3" fillId="8" borderId="11" applyNumberFormat="1" applyFont="1" applyFill="1" applyBorder="1">
      <alignment horizontal="center" vertical="center" wrapText="1"/>
    </xf>
    <xf numFmtId="40" fontId="3" borderId="11" applyNumberFormat="1" applyFont="1" applyBorder="1">
      <alignment horizontal="center" vertical="center" wrapText="1"/>
    </xf>
    <xf numFmtId="164" fontId="3" borderId="11" applyNumberFormat="1" applyFont="1" applyBorder="1">
      <alignment vertical="center" wrapText="1"/>
    </xf>
    <xf numFmtId="9" fontId="3" borderId="11" applyNumberFormat="1" applyFont="1" applyBorder="1">
      <alignment horizontal="center" vertical="center" wrapText="1"/>
    </xf>
    <xf numFmtId="170" fontId="3" borderId="11" applyNumberFormat="1" applyFont="1" applyBorder="1">
      <alignment horizontal="center" vertical="center" wrapText="1"/>
    </xf>
    <xf numFmtId="4" fontId="3" applyNumberFormat="1" applyFont="1">
      <alignment horizontal="center" vertical="center" wrapText="1"/>
    </xf>
    <xf numFmtId="164" fontId="3" applyNumberFormat="1" applyFont="1">
      <alignment horizontal="left" vertical="top" wrapText="1"/>
    </xf>
    <xf numFmtId="38" fontId="3" applyNumberFormat="1" applyFont="1">
      <alignment vertical="center" wrapText="1"/>
    </xf>
    <xf numFmtId="40" fontId="3" applyNumberFormat="1" applyFont="1">
      <alignment vertical="center" wrapText="1"/>
    </xf>
    <xf fontId="3" applyFont="1">
      <alignment vertical="center" wrapText="1"/>
    </xf>
    <xf numFmtId="164" fontId="12" fillId="3" borderId="11" applyNumberFormat="1" applyFont="1" applyFill="1" applyBorder="1">
      <alignment horizontal="center" vertical="center" wrapText="1"/>
    </xf>
    <xf fontId="1" applyFont="1">
      <alignment horizontal="center" vertical="center"/>
    </xf>
    <xf numFmtId="164" fontId="3" borderId="11" applyNumberFormat="1" applyFont="1" applyBorder="1">
      <alignment horizontal="left" vertical="center" wrapText="1"/>
    </xf>
    <xf numFmtId="164" fontId="5" fillId="3" borderId="11" applyNumberFormat="1" applyFont="1" applyFill="1" applyBorder="1">
      <alignment horizontal="center" vertical="center" wrapText="1"/>
    </xf>
    <xf numFmtId="171" fontId="4" borderId="11" applyNumberFormat="1" applyFont="1" applyBorder="1">
      <alignment horizontal="left" vertical="center" wrapText="1"/>
    </xf>
    <xf numFmtId="164" fontId="4" borderId="11" applyNumberFormat="1" applyFont="1" applyBorder="1">
      <alignment horizontal="center" vertical="center" wrapText="1"/>
    </xf>
    <xf numFmtId="10" fontId="4" borderId="11" applyNumberFormat="1" applyFont="1" applyBorder="1">
      <alignment horizontal="center" vertical="center" wrapText="1"/>
    </xf>
    <xf numFmtId="164" fontId="4" borderId="11" applyNumberFormat="1" applyFont="1" applyBorder="1">
      <alignment horizontal="left" vertical="center" wrapText="1"/>
    </xf>
    <xf fontId="4" borderId="11" applyFont="1" applyBorder="1">
      <alignment horizontal="left" vertical="center" wrapText="1"/>
    </xf>
    <xf numFmtId="172" fontId="4" borderId="11" applyNumberFormat="1" applyFont="1" applyBorder="1">
      <alignment horizontal="left" vertical="center" wrapText="1"/>
    </xf>
    <xf fontId="1" applyFont="1"/>
    <xf numFmtId="168" fontId="1" applyNumberFormat="1" applyFont="1">
      <alignment vertical="center"/>
    </xf>
    <xf numFmtId="164" fontId="14" fillId="9" borderId="11" applyNumberFormat="1" applyFont="1" applyFill="1" applyBorder="1">
      <alignment horizontal="center" vertical="center" wrapText="1"/>
    </xf>
    <xf fontId="14" fillId="9" borderId="11" applyFont="1" applyFill="1" applyBorder="1">
      <alignment horizontal="center" vertical="center" wrapText="1"/>
    </xf>
    <xf numFmtId="164" fontId="3" borderId="11" applyNumberFormat="1" applyFont="1" applyBorder="1">
      <alignment horizontal="center" vertical="center"/>
    </xf>
    <xf numFmtId="169" fontId="3" borderId="11" applyNumberFormat="1" applyFont="1" applyBorder="1"/>
    <xf numFmtId="173" fontId="3" borderId="11" applyNumberFormat="1" applyFont="1" applyBorder="1"/>
    <xf numFmtId="166" fontId="3" borderId="11" applyNumberFormat="1" applyFont="1" applyBorder="1"/>
    <xf numFmtId="174" fontId="3" borderId="11" applyNumberFormat="1" applyFont="1" applyBorder="1"/>
    <xf numFmtId="164" fontId="3" applyNumberFormat="1" applyFont="1"/>
    <xf fontId="3" applyFont="1"/>
    <xf numFmtId="9" fontId="3" applyNumberFormat="1" applyFont="1"/>
    <xf numFmtId="164" fontId="3" borderId="11" applyNumberFormat="1" applyFont="1" applyBorder="1"/>
    <xf numFmtId="164" fontId="12" borderId="11" applyNumberFormat="1" applyFont="1" applyBorder="1">
      <alignment horizontal="center" vertical="center"/>
    </xf>
    <xf numFmtId="169" fontId="12" borderId="11" applyNumberFormat="1" applyFont="1" applyBorder="1"/>
    <xf numFmtId="173" fontId="12" borderId="11" applyNumberFormat="1" applyFont="1" applyBorder="1"/>
    <xf numFmtId="10" fontId="12" borderId="11" applyNumberFormat="1" applyFont="1" applyBorder="1"/>
    <xf numFmtId="164" fontId="12" borderId="11" applyNumberFormat="1" applyFont="1" applyBorder="1"/>
    <xf numFmtId="164" fontId="3" applyNumberFormat="1" applyFont="1">
      <alignment horizontal="center" vertical="center"/>
    </xf>
    <xf numFmtId="10" fontId="3" borderId="11" applyNumberFormat="1" applyFont="1" applyBorder="1"/>
    <xf numFmtId="164" fontId="5" borderId="7" applyNumberFormat="1" applyFont="1" applyBorder="1">
      <alignment horizontal="center" vertical="center"/>
    </xf>
    <xf numFmtId="164" fontId="15" applyNumberFormat="1" applyFont="1"/>
    <xf numFmtId="164" fontId="16" fillId="7" borderId="11" applyNumberFormat="1" applyFont="1" applyFill="1" applyBorder="1">
      <alignment horizontal="center" vertical="center" wrapText="1"/>
    </xf>
    <xf numFmtId="164" fontId="4" applyNumberFormat="1" applyFont="1"/>
    <xf numFmtId="164" fontId="4" fillId="8" borderId="11" applyNumberFormat="1" applyFont="1" applyFill="1" applyBorder="1"/>
    <xf numFmtId="166" fontId="4" fillId="8" borderId="11" applyNumberFormat="1" applyFont="1" applyFill="1" applyBorder="1"/>
    <xf numFmtId="175" fontId="4" borderId="11" applyNumberFormat="1" applyFont="1" applyBorder="1"/>
    <xf numFmtId="3" fontId="17" applyNumberFormat="1" applyFont="1"/>
    <xf numFmtId="164" fontId="16" fillId="7" applyNumberFormat="1" applyFont="1" applyFill="1">
      <alignment horizontal="center" vertical="center" wrapText="1"/>
    </xf>
    <xf numFmtId="164" fontId="16" fillId="10" applyNumberFormat="1" applyFont="1" applyFill="1">
      <alignment horizontal="center" vertical="center" wrapText="1"/>
    </xf>
    <xf numFmtId="164" fontId="5" applyNumberFormat="1" applyFont="1">
      <alignment horizontal="center" vertical="center"/>
    </xf>
    <xf numFmtId="164" fontId="5" fillId="11" applyNumberFormat="1" applyFont="1" applyFill="1">
      <alignment horizontal="center" vertical="center"/>
    </xf>
    <xf numFmtId="164" fontId="4" fillId="11" applyNumberFormat="1" applyFont="1" applyFill="1"/>
    <xf numFmtId="174" fontId="4" fillId="11" applyNumberFormat="1" applyFont="1" applyFill="1"/>
    <xf numFmtId="164" fontId="4" fillId="10" applyNumberFormat="1" applyFont="1" applyFill="1"/>
    <xf numFmtId="164" fontId="18" fillId="11" applyNumberFormat="1" applyFont="1" applyFill="1"/>
    <xf numFmtId="10" fontId="18" fillId="11" applyNumberFormat="1" applyFont="1" applyFill="1"/>
    <xf numFmtId="164" fontId="4" fillId="12" applyNumberFormat="1" applyFont="1" applyFill="1"/>
    <xf numFmtId="10" fontId="4" fillId="11" applyNumberFormat="1" applyFont="1" applyFill="1"/>
    <xf numFmtId="175" fontId="4" fillId="11" applyNumberFormat="1" applyFont="1" applyFill="1"/>
    <xf numFmtId="38" fontId="4" fillId="11" applyNumberFormat="1" applyFont="1" applyFill="1"/>
    <xf numFmtId="176" fontId="4" fillId="11" applyNumberFormat="1" applyFont="1" applyFill="1"/>
    <xf numFmtId="177" fontId="4" fillId="11" applyNumberFormat="1" applyFont="1" applyFill="1"/>
    <xf numFmtId="164" fontId="5" fillId="13" applyNumberFormat="1" applyFont="1" applyFill="1">
      <alignment horizontal="center" vertical="center"/>
    </xf>
    <xf numFmtId="164" fontId="4" fillId="13" applyNumberFormat="1" applyFont="1" applyFill="1"/>
    <xf numFmtId="174" fontId="4" fillId="13" applyNumberFormat="1" applyFont="1" applyFill="1"/>
    <xf numFmtId="164" fontId="18" fillId="13" applyNumberFormat="1" applyFont="1" applyFill="1"/>
    <xf numFmtId="10" fontId="18" fillId="13" applyNumberFormat="1" applyFont="1" applyFill="1"/>
    <xf numFmtId="10" fontId="18" applyNumberFormat="1" applyFont="1"/>
    <xf numFmtId="10" fontId="4" fillId="13" applyNumberFormat="1" applyFont="1" applyFill="1"/>
    <xf numFmtId="175" fontId="4" fillId="13" applyNumberFormat="1" applyFont="1" applyFill="1"/>
    <xf numFmtId="38" fontId="4" fillId="13" applyNumberFormat="1" applyFont="1" applyFill="1"/>
    <xf numFmtId="176" fontId="4" fillId="13" applyNumberFormat="1" applyFont="1" applyFill="1"/>
    <xf numFmtId="177" fontId="4" fillId="13" applyNumberFormat="1" applyFont="1" applyFill="1"/>
    <xf numFmtId="164" fontId="5" fillId="14" applyNumberFormat="1" applyFont="1" applyFill="1">
      <alignment horizontal="center" vertical="center"/>
    </xf>
    <xf numFmtId="164" fontId="4" fillId="14" applyNumberFormat="1" applyFont="1" applyFill="1"/>
    <xf numFmtId="174" fontId="4" fillId="14" applyNumberFormat="1" applyFont="1" applyFill="1"/>
    <xf numFmtId="164" fontId="18" fillId="14" applyNumberFormat="1" applyFont="1" applyFill="1"/>
    <xf numFmtId="10" fontId="18" fillId="14" applyNumberFormat="1" applyFont="1" applyFill="1"/>
    <xf numFmtId="10" fontId="4" fillId="14" applyNumberFormat="1" applyFont="1" applyFill="1"/>
    <xf numFmtId="40" fontId="4" fillId="14" applyNumberFormat="1" applyFont="1" applyFill="1"/>
    <xf numFmtId="175" fontId="4" fillId="14" applyNumberFormat="1" applyFont="1" applyFill="1"/>
    <xf numFmtId="38" fontId="4" fillId="14" applyNumberFormat="1" applyFont="1" applyFill="1"/>
    <xf numFmtId="176" fontId="4" fillId="14" applyNumberFormat="1" applyFont="1" applyFill="1"/>
    <xf numFmtId="177" fontId="4" fillId="14" applyNumberFormat="1" applyFont="1" applyFill="1"/>
    <xf numFmtId="164" fontId="5" fillId="15" applyNumberFormat="1" applyFont="1" applyFill="1">
      <alignment horizontal="center" vertical="center"/>
    </xf>
    <xf numFmtId="164" fontId="4" fillId="15" applyNumberFormat="1" applyFont="1" applyFill="1"/>
    <xf numFmtId="174" fontId="4" fillId="15" applyNumberFormat="1" applyFont="1" applyFill="1"/>
    <xf numFmtId="164" fontId="18" fillId="15" applyNumberFormat="1" applyFont="1" applyFill="1"/>
    <xf numFmtId="10" fontId="18" fillId="15" applyNumberFormat="1" applyFont="1" applyFill="1"/>
    <xf numFmtId="10" fontId="4" fillId="15" applyNumberFormat="1" applyFont="1" applyFill="1"/>
    <xf numFmtId="40" fontId="4" fillId="15" applyNumberFormat="1" applyFont="1" applyFill="1"/>
    <xf numFmtId="175" fontId="4" fillId="15" applyNumberFormat="1" applyFont="1" applyFill="1"/>
    <xf numFmtId="38" fontId="4" fillId="15" applyNumberFormat="1" applyFont="1" applyFill="1"/>
    <xf numFmtId="176" fontId="4" fillId="15" applyNumberFormat="1" applyFont="1" applyFill="1"/>
    <xf numFmtId="177" fontId="4" fillId="15" applyNumberFormat="1" applyFont="1" applyFill="1"/>
    <xf numFmtId="164" fontId="5" fillId="16" applyNumberFormat="1" applyFont="1" applyFill="1">
      <alignment horizontal="center" vertical="center"/>
    </xf>
    <xf numFmtId="164" fontId="4" fillId="16" applyNumberFormat="1" applyFont="1" applyFill="1"/>
    <xf numFmtId="174" fontId="4" fillId="16" applyNumberFormat="1" applyFont="1" applyFill="1"/>
    <xf numFmtId="164" fontId="18" fillId="16" applyNumberFormat="1" applyFont="1" applyFill="1"/>
    <xf numFmtId="10" fontId="18" fillId="16" applyNumberFormat="1" applyFont="1" applyFill="1"/>
    <xf numFmtId="166" fontId="18" fillId="16" applyNumberFormat="1" applyFont="1" applyFill="1"/>
    <xf numFmtId="9" fontId="4" fillId="16" applyNumberFormat="1" applyFont="1" applyFill="1"/>
    <xf numFmtId="10" fontId="4" fillId="16" applyNumberFormat="1" applyFont="1" applyFill="1"/>
    <xf numFmtId="40" fontId="4" fillId="16" applyNumberFormat="1" applyFont="1" applyFill="1"/>
    <xf numFmtId="175" fontId="4" fillId="16" applyNumberFormat="1" applyFont="1" applyFill="1"/>
    <xf numFmtId="38" fontId="4" fillId="16" applyNumberFormat="1" applyFont="1" applyFill="1"/>
    <xf numFmtId="176" fontId="4" fillId="16" applyNumberFormat="1" applyFont="1" applyFill="1"/>
    <xf numFmtId="177" fontId="4" fillId="16" applyNumberFormat="1" applyFont="1" applyFill="1"/>
    <xf numFmtId="164" fontId="5" fillId="17" applyNumberFormat="1" applyFont="1" applyFill="1">
      <alignment horizontal="center" vertical="center"/>
    </xf>
    <xf numFmtId="164" fontId="4" fillId="17" applyNumberFormat="1" applyFont="1" applyFill="1"/>
    <xf numFmtId="174" fontId="4" fillId="17" applyNumberFormat="1" applyFont="1" applyFill="1"/>
    <xf numFmtId="164" fontId="18" fillId="17" applyNumberFormat="1" applyFont="1" applyFill="1"/>
    <xf numFmtId="10" fontId="18" fillId="17" applyNumberFormat="1" applyFont="1" applyFill="1"/>
    <xf numFmtId="166" fontId="18" fillId="17" applyNumberFormat="1" applyFont="1" applyFill="1"/>
    <xf numFmtId="10" fontId="4" fillId="17" applyNumberFormat="1" applyFont="1" applyFill="1"/>
    <xf numFmtId="176" fontId="4" fillId="17" applyNumberFormat="1" applyFont="1" applyFill="1"/>
    <xf numFmtId="175" fontId="4" fillId="17" applyNumberFormat="1" applyFont="1" applyFill="1"/>
    <xf numFmtId="38" fontId="4" fillId="17" applyNumberFormat="1" applyFont="1" applyFill="1"/>
    <xf numFmtId="177" fontId="4" fillId="17" applyNumberFormat="1" applyFont="1" applyFill="1"/>
    <xf numFmtId="164" fontId="5" fillId="18" applyNumberFormat="1" applyFont="1" applyFill="1">
      <alignment horizontal="center" vertical="center"/>
    </xf>
    <xf numFmtId="164" fontId="4" fillId="18" applyNumberFormat="1" applyFont="1" applyFill="1"/>
    <xf numFmtId="174" fontId="4" fillId="18" applyNumberFormat="1" applyFont="1" applyFill="1"/>
    <xf numFmtId="164" fontId="18" fillId="18" applyNumberFormat="1" applyFont="1" applyFill="1"/>
    <xf numFmtId="10" fontId="18" fillId="18" applyNumberFormat="1" applyFont="1" applyFill="1"/>
    <xf numFmtId="166" fontId="18" fillId="18" applyNumberFormat="1" applyFont="1" applyFill="1"/>
    <xf numFmtId="178" fontId="4" fillId="18" applyNumberFormat="1" applyFont="1" applyFill="1"/>
    <xf numFmtId="10" fontId="4" fillId="18" applyNumberFormat="1" applyFont="1" applyFill="1"/>
    <xf numFmtId="9" fontId="4" fillId="18" applyNumberFormat="1" applyFont="1" applyFill="1"/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/><Relationship Id="rId15" Type="http://schemas.openxmlformats.org/officeDocument/2006/relationships/worksheet" Target="worksheets/sheet14.xml"/><Relationship Id="rId18" Type="http://schemas.openxmlformats.org/officeDocument/2006/relationships/styles" Target="styles.xml"/><Relationship Id="rId4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4" Type="http://schemas.openxmlformats.org/officeDocument/2006/relationships/worksheet" Target="worksheets/sheet13.xml"/><Relationship Id="rId8" Type="http://schemas.openxmlformats.org/officeDocument/2006/relationships/worksheet" Target="worksheets/sheet7.xml"/><Relationship Id="rId17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11" Type="http://schemas.openxmlformats.org/officeDocument/2006/relationships/worksheet" Target="worksheets/sheet10.xml"/><Relationship Id="rId9" Type="http://schemas.openxmlformats.org/officeDocument/2006/relationships/worksheet" Target="worksheets/sheet8.xml"/><Relationship Id="rId6" Type="http://schemas.openxmlformats.org/officeDocument/2006/relationships/worksheet" Target="worksheets/sheet5.xml"/><Relationship Id="rId13" Type="http://schemas.openxmlformats.org/officeDocument/2006/relationships/worksheet" Target="worksheets/sheet12.xml"/><Relationship Id="rId16" Type="http://schemas.openxmlformats.org/officeDocument/2006/relationships/worksheet" Target="worksheets/sheet15.xml"/><Relationship Id="rId12" Type="http://schemas.openxmlformats.org/officeDocument/2006/relationships/worksheet" Target="worksheets/sheet11.xml"/><Relationship Id="rId10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363b3e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贵州茅台营收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363b3e">
                  <a:alpha val="100000"/>
                </a:srgb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盈利能力!B1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盈利能力!A2:A17</c:f>
            </c:strRef>
          </c:cat>
          <c:val>
            <c:numRef>
              <c:f>盈利能力!B2:B17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盈利能力!C1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盈利能力!A2:A17</c:f>
            </c:strRef>
          </c:cat>
          <c:val>
            <c:numRef>
              <c:f>盈利能力!C2:C17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363b3e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贵州茅台净利润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363b3e">
                  <a:alpha val="100000"/>
                </a:srgb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盈利能力!F1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盈利能力!A2:A17</c:f>
            </c:strRef>
          </c:cat>
          <c:val>
            <c:numRef>
              <c:f>盈利能力!F2:F17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盈利能力!G1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盈利能力!A2:A17</c:f>
            </c:strRef>
          </c:cat>
          <c:val>
            <c:numRef>
              <c:f>盈利能力!G2:G17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贵州茅台毛利率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lineChart>
        <c:grouping val="standard"/>
        <c:varyColors val="0"/>
        <c:ser>
          <c:idx val="0"/>
          <c:order val="0"/>
          <c:tx>
            <c:strRef>
              <c:f>盈利能力!E1</c:f>
            </c:strRef>
          </c:tx>
          <c:spPr>
            <a:xfrm>
              <a:off x="0" y="0"/>
              <a:ext cx="0" cy="0"/>
            </a:xfrm>
            <a:ln w="19050">
              <a:solidFill>
                <a:srgbClr val="0593FA">
                  <a:alpha val="100000"/>
                </a:srgbClr>
              </a:solidFill>
            </a:ln>
          </c:spPr>
          <c:marker>
            <c:symbol val="circle"/>
            <c:spPr>
              <a:solidFill>
                <a:srgbClr val="0593FA">
                  <a:alpha val="100000"/>
                </a:srgb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盈利能力!A2:A11</c:f>
            </c:strRef>
          </c:cat>
          <c:val>
            <c:numRef>
              <c:f>盈利能力!E2:E11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  <c:max val="0.93"/>
          <c:min val="0.88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酒类占比!A6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酒类占比!B1:K1</c:f>
            </c:strRef>
          </c:cat>
          <c:val>
            <c:numRef>
              <c:f>酒类占比!B6:K6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酒类占比!A7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酒类占比!B1:K1</c:f>
            </c:strRef>
          </c:cat>
          <c:val>
            <c:numRef>
              <c:f>酒类占比!B7:K7</c:f>
              <c:numCache>
                <c:formatCode>General</c:formatCode>
              </c:numCache>
            </c:numRef>
          </c:val>
        </c:ser>
        <c:gapWidth val="150"/>
        <c:overlap val="100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贵州茅台-销售渠道占比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渠道占比!A5</c:f>
            </c:strRef>
          </c:tx>
          <c:spPr>
            <a:solidFill>
              <a:srgbClr val="FF9792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渠道占比!D2:K2</c:f>
            </c:strRef>
          </c:cat>
          <c:val>
            <c:numRef>
              <c:f>渠道占比!D5:K5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渠道占比!A6</c:f>
            </c:strRef>
          </c:tx>
          <c:spPr>
            <a:solidFill>
              <a:srgbClr val="FFDA70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渠道占比!D2:K2</c:f>
            </c:strRef>
          </c:cat>
          <c:val>
            <c:numRef>
              <c:f>渠道占比!D6:K6</c:f>
              <c:numCache>
                <c:formatCode>General</c:formatCode>
              </c:numCache>
            </c:numRef>
          </c:val>
        </c:ser>
        <c:gapWidth val="150"/>
        <c:overlap val="100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0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茅台酒基酒产量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茅台基酒产销量!D2</c:f>
            </c:strRef>
          </c:tx>
          <c:spPr>
            <a:solidFill>
              <a:srgbClr val="FF9792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茅台基酒产销量!A3:A12</c:f>
            </c:strRef>
          </c:cat>
          <c:val>
            <c:numRef>
              <c:f>茅台基酒产销量!D3:D12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茅台基酒产销量!E2</c:f>
            </c:strRef>
          </c:tx>
          <c:spPr>
            <a:xfrm>
              <a:off x="0" y="0"/>
              <a:ext cx="0" cy="0"/>
            </a:xfrm>
            <a:ln w="19050">
              <a:solidFill>
                <a:srgbClr val="FFDA70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茅台基酒产销量!A3:A12</c:f>
            </c:strRef>
          </c:cat>
          <c:val>
            <c:numRef>
              <c:f>茅台基酒产销量!E3:E12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茅台酒未来可销售量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茅台基酒产销量!H2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茅台基酒产销量!G3:G12</c:f>
            </c:strRef>
          </c:cat>
          <c:val>
            <c:numRef>
              <c:f>茅台基酒产销量!H3:H12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茅台基酒产销量!I2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茅台基酒产销量!G3:G12</c:f>
            </c:strRef>
          </c:cat>
          <c:val>
            <c:numRef>
              <c:f>茅台基酒产销量!I3:I12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363b3e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飞天茅台历年批价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363b3e">
                  <a:alpha val="100000"/>
                </a:srgb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飞天茅台历年批价!B1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飞天茅台历年批价!A2:A17</c:f>
            </c:strRef>
          </c:cat>
          <c:val>
            <c:numRef>
              <c:f>飞天茅台历年批价!B2:B17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飞天茅台历年批价!C1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飞天茅台历年批价!A2:A17</c:f>
            </c:strRef>
          </c:cat>
          <c:val>
            <c:numRef>
              <c:f>飞天茅台历年批价!C2:C17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rgbClr val="363b3e">
                    <a:alpha val="100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贵州茅台历年分红率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rgbClr val="363b3e">
                  <a:alpha val="100000"/>
                </a:srgb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历年分红!E1</c:f>
            </c:strRef>
          </c:tx>
          <c:spPr>
            <a:solidFill>
              <a:srgbClr val="FF9792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历年分红!A2:A12</c:f>
            </c:strRef>
          </c:cat>
          <c:val>
            <c:numRef>
              <c:f>历年分红!E2:E12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历年分红!H1</c:f>
            </c:strRef>
          </c:tx>
          <c:spPr>
            <a:xfrm>
              <a:off x="0" y="0"/>
              <a:ext cx="0" cy="0"/>
            </a:xfrm>
            <a:ln w="19050">
              <a:solidFill>
                <a:srgbClr val="FFDA70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历年分红!A2:A12</c:f>
            </c:strRef>
          </c:cat>
          <c:val>
            <c:numRef>
              <c:f>历年分红!H2:H12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drawing6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9</xdr:col>
      <xdr:colOff>50800</xdr:colOff>
      <xdr:row>20</xdr:row>
      <xdr:rowOff>203200</xdr:rowOff>
    </xdr:from>
    <xdr:to>
      <xdr:col>16</xdr:col>
      <xdr:colOff>38100</xdr:colOff>
      <xdr:row>39</xdr:row>
      <xdr:rowOff>152400</xdr:rowOff>
    </xdr:to>
    <xdr:graphicFrame>
      <xdr:nvGraphicFramePr>
        <xdr:cNvPr id="1" name="Chart 0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9</xdr:col>
      <xdr:colOff>12700</xdr:colOff>
      <xdr:row>0</xdr:row>
      <xdr:rowOff>38100</xdr:rowOff>
    </xdr:from>
    <xdr:to>
      <xdr:col>16</xdr:col>
      <xdr:colOff>279400</xdr:colOff>
      <xdr:row>19</xdr:row>
      <xdr:rowOff>215900</xdr:rowOff>
    </xdr:to>
    <xdr:graphicFrame>
      <xdr:nvGraphicFramePr>
        <xdr:cNvPr id="2" name="Chart 1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8</xdr:col>
      <xdr:colOff>12700</xdr:colOff>
      <xdr:row>41</xdr:row>
      <xdr:rowOff>25400</xdr:rowOff>
    </xdr:from>
    <xdr:to>
      <xdr:col>14</xdr:col>
      <xdr:colOff>101600</xdr:colOff>
      <xdr:row>58</xdr:row>
      <xdr:rowOff>25400</xdr:rowOff>
    </xdr:to>
    <xdr:graphicFrame>
      <xdr:nvGraphicFramePr>
        <xdr:cNvPr id="3" name="Chart 2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0</xdr:col>
      <xdr:colOff>1473200</xdr:colOff>
      <xdr:row>8</xdr:row>
      <xdr:rowOff>203200</xdr:rowOff>
    </xdr:from>
    <xdr:to>
      <xdr:col>9</xdr:col>
      <xdr:colOff>838200</xdr:colOff>
      <xdr:row>28</xdr:row>
      <xdr:rowOff>12700</xdr:rowOff>
    </xdr:to>
    <xdr:graphicFrame>
      <xdr:nvGraphicFramePr>
        <xdr:cNvPr id="4" name="Chart 3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11</xdr:col>
      <xdr:colOff>1117600</xdr:colOff>
      <xdr:row>0</xdr:row>
      <xdr:rowOff>203200</xdr:rowOff>
    </xdr:from>
    <xdr:to>
      <xdr:col>17</xdr:col>
      <xdr:colOff>965200</xdr:colOff>
      <xdr:row>19</xdr:row>
      <xdr:rowOff>38100</xdr:rowOff>
    </xdr:to>
    <xdr:graphicFrame>
      <xdr:nvGraphicFramePr>
        <xdr:cNvPr id="5" name="Chart 4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10</xdr:col>
      <xdr:colOff>1041400</xdr:colOff>
      <xdr:row>0</xdr:row>
      <xdr:rowOff>76200</xdr:rowOff>
    </xdr:from>
    <xdr:to>
      <xdr:col>16</xdr:col>
      <xdr:colOff>609600</xdr:colOff>
      <xdr:row>19</xdr:row>
      <xdr:rowOff>63500</xdr:rowOff>
    </xdr:to>
    <xdr:graphicFrame>
      <xdr:nvGraphicFramePr>
        <xdr:cNvPr id="6" name="Chart 5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11</xdr:col>
      <xdr:colOff>0</xdr:colOff>
      <xdr:row>22</xdr:row>
      <xdr:rowOff>0</xdr:rowOff>
    </xdr:from>
    <xdr:to>
      <xdr:col>16</xdr:col>
      <xdr:colOff>901700</xdr:colOff>
      <xdr:row>41</xdr:row>
      <xdr:rowOff>25400</xdr:rowOff>
    </xdr:to>
    <xdr:graphicFrame>
      <xdr:nvGraphicFramePr>
        <xdr:cNvPr id="7" name="Chart 6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4</xdr:col>
      <xdr:colOff>38100</xdr:colOff>
      <xdr:row>0</xdr:row>
      <xdr:rowOff>12700</xdr:rowOff>
    </xdr:from>
    <xdr:to>
      <xdr:col>11</xdr:col>
      <xdr:colOff>533400</xdr:colOff>
      <xdr:row>19</xdr:row>
      <xdr:rowOff>254000</xdr:rowOff>
    </xdr:to>
    <xdr:graphicFrame>
      <xdr:nvGraphicFramePr>
        <xdr:cNvPr id="8" name="Chart 7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11</xdr:col>
      <xdr:colOff>25400</xdr:colOff>
      <xdr:row>0</xdr:row>
      <xdr:rowOff>88900</xdr:rowOff>
    </xdr:from>
    <xdr:to>
      <xdr:col>19</xdr:col>
      <xdr:colOff>406400</xdr:colOff>
      <xdr:row>19</xdr:row>
      <xdr:rowOff>25400</xdr:rowOff>
    </xdr:to>
    <xdr:graphicFrame>
      <xdr:nvGraphicFramePr>
        <xdr:cNvPr id="9" name="Chart 8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3.22" customWidth="1"/>
    <col min="2" max="3" width="16.59" customWidth="1"/>
    <col min="4" max="4" width="5.76" customWidth="1"/>
    <col min="5" max="5" width="23.22" customWidth="1"/>
    <col min="6" max="7" width="16.59" customWidth="1"/>
    <col min="8" max="8" width="5.59" customWidth="1"/>
    <col min="9" max="9" width="23.22" customWidth="1"/>
    <col min="10" max="18" width="16.59" customWidth="1"/>
  </cols>
  <sheetData>
    <row r="1">
      <c r="A1" s="1" t="s">
        <v>0</v>
      </c>
      <c r="B1" s="2" t="n">
        <v>12.56</v>
      </c>
    </row>
    <row r="2">
      <c r="A2" s="3" t="s">
        <v>1</v>
      </c>
      <c r="B2" s="4" t="n">
        <v>416.7</v>
      </c>
    </row>
    <row r="3">
      <c r="A3" s="1" t="s">
        <v>2</v>
      </c>
      <c r="B3" s="4" t="n">
        <v>862.4</v>
      </c>
    </row>
    <row r="4">
      <c r="A4" s="3" t="s">
        <v>3</v>
      </c>
      <c r="B4" s="4" t="n">
        <v>453.9</v>
      </c>
    </row>
    <row r="5">
      <c r="A5" s="3" t="s">
        <v>4</v>
      </c>
      <c r="B5" s="4">
        <f>B4/(B2/B3)</f>
      </c>
      <c r="C5" s="5"/>
    </row>
    <row r="6">
      <c r="A6" s="3" t="s">
        <v>5</v>
      </c>
      <c r="B6" s="4" t="n">
        <v>823</v>
      </c>
      <c r="C6" s="6"/>
    </row>
    <row r="7">
      <c r="E7" s="3"/>
      <c r="F7" s="1"/>
    </row>
    <row r="8">
      <c r="A8" s="7" t="s">
        <v>6</v>
      </c>
      <c r="B8" s="8"/>
      <c r="C8" s="9"/>
      <c r="E8" s="10" t="s">
        <v>7</v>
      </c>
      <c r="F8" s="11"/>
      <c r="G8" s="12"/>
      <c r="I8" s="13" t="s">
        <v>8</v>
      </c>
      <c r="J8" s="14"/>
      <c r="K8" s="15"/>
    </row>
    <row r="9">
      <c r="A9" s="16" t="s">
        <v>9</v>
      </c>
      <c r="B9" s="17" t="s">
        <v>10</v>
      </c>
      <c r="C9" s="18" t="s">
        <v>11</v>
      </c>
      <c r="E9" s="19" t="s">
        <v>12</v>
      </c>
      <c r="F9" s="20" t="s">
        <v>13</v>
      </c>
      <c r="G9" s="21" t="s">
        <v>14</v>
      </c>
      <c r="I9" s="22" t="s">
        <v>15</v>
      </c>
      <c r="J9" s="23" t="s">
        <v>16</v>
      </c>
      <c r="K9" s="24" t="s">
        <v>17</v>
      </c>
    </row>
    <row r="10">
      <c r="A10" s="25" t="s">
        <v>18</v>
      </c>
      <c r="B10" s="26" t="n">
        <v>0.02</v>
      </c>
      <c r="C10" s="27">
        <f>$B$6*(1+B10)</f>
      </c>
      <c r="E10" s="28" t="s">
        <v>19</v>
      </c>
      <c r="F10" s="29" t="n">
        <v>0.03</v>
      </c>
      <c r="G10" s="27">
        <f>$B$6*(1+F10)</f>
      </c>
      <c r="I10" s="28" t="s">
        <v>20</v>
      </c>
      <c r="J10" s="26" t="n">
        <v>0.05</v>
      </c>
      <c r="K10" s="27">
        <f>$B$6*(1+J10)</f>
      </c>
    </row>
    <row r="11">
      <c r="A11" s="25" t="s">
        <v>21</v>
      </c>
      <c r="B11" s="26" t="n">
        <v>0.03</v>
      </c>
      <c r="C11" s="27">
        <f>C10*(1+B11)</f>
      </c>
      <c r="E11" s="28" t="s">
        <v>22</v>
      </c>
      <c r="F11" s="29" t="n">
        <v>0.05</v>
      </c>
      <c r="G11" s="27">
        <f>G10*(1+F11)</f>
      </c>
      <c r="I11" s="28" t="s">
        <v>23</v>
      </c>
      <c r="J11" s="26" t="n">
        <v>0.08</v>
      </c>
      <c r="K11" s="30">
        <f>K10*(1+J11)</f>
      </c>
    </row>
    <row r="12">
      <c r="A12" s="25" t="s">
        <v>24</v>
      </c>
      <c r="B12" s="26" t="n">
        <v>0.04</v>
      </c>
      <c r="C12" s="27">
        <f>C11*(1+B12)</f>
      </c>
      <c r="E12" s="28" t="s">
        <v>25</v>
      </c>
      <c r="F12" s="29" t="n">
        <v>0.06</v>
      </c>
      <c r="G12" s="27">
        <f>G11*(1+F12)</f>
      </c>
      <c r="I12" s="28" t="s">
        <v>26</v>
      </c>
      <c r="J12" s="26" t="n">
        <v>0.08</v>
      </c>
      <c r="K12" s="30">
        <f>K11*(1+J12)</f>
      </c>
    </row>
    <row r="13">
      <c r="A13" s="31"/>
      <c r="B13" s="32" t="s">
        <v>27</v>
      </c>
      <c r="C13" s="33" t="s">
        <v>28</v>
      </c>
      <c r="D13" s="3"/>
      <c r="E13" s="34"/>
      <c r="F13" s="35" t="s">
        <v>29</v>
      </c>
      <c r="G13" s="21" t="s">
        <v>30</v>
      </c>
      <c r="H13" s="3"/>
      <c r="I13" s="31"/>
      <c r="J13" s="32" t="s">
        <v>31</v>
      </c>
      <c r="K13" s="36" t="s">
        <v>32</v>
      </c>
      <c r="L13" s="3"/>
      <c r="M13" s="3"/>
      <c r="N13" s="3"/>
      <c r="O13" s="3"/>
      <c r="P13" s="3"/>
      <c r="Q13" s="3"/>
      <c r="R13" s="3"/>
    </row>
    <row r="14">
      <c r="A14" s="25" t="s">
        <v>33</v>
      </c>
      <c r="B14" s="37">
        <f>C12*26</f>
      </c>
      <c r="C14" s="30">
        <f>B14/B1</f>
      </c>
      <c r="E14" s="25" t="s">
        <v>34</v>
      </c>
      <c r="F14" s="37">
        <f>G12*26</f>
      </c>
      <c r="G14" s="30">
        <f>F14/B1</f>
      </c>
      <c r="I14" s="25" t="s">
        <v>35</v>
      </c>
      <c r="J14" s="4">
        <f>K12*27</f>
      </c>
      <c r="K14" s="30">
        <f>J14/B1</f>
      </c>
    </row>
    <row r="15">
      <c r="A15" s="25" t="s">
        <v>36</v>
      </c>
      <c r="B15" s="37">
        <f>B14*0.7</f>
      </c>
      <c r="C15" s="30">
        <f>B15/B1</f>
      </c>
      <c r="E15" s="25" t="s">
        <v>37</v>
      </c>
      <c r="F15" s="37">
        <f>F14*0.7</f>
      </c>
      <c r="G15" s="30">
        <f>F15/B1</f>
      </c>
      <c r="I15" s="38" t="s">
        <v>38</v>
      </c>
      <c r="J15" s="4">
        <f>J14*0.7</f>
      </c>
      <c r="K15" s="30">
        <f>J15/B1</f>
      </c>
    </row>
    <row r="16">
      <c r="A16" s="39" t="s">
        <v>39</v>
      </c>
      <c r="B16" s="40">
        <f>B14*0.5</f>
      </c>
      <c r="C16" s="41">
        <f>B16/B1</f>
      </c>
      <c r="E16" s="39" t="s">
        <v>40</v>
      </c>
      <c r="F16" s="40">
        <f>F14*0.5</f>
      </c>
      <c r="G16" s="41">
        <f>F16/B1</f>
      </c>
      <c r="I16" s="42" t="s">
        <v>41</v>
      </c>
      <c r="J16" s="43">
        <f>J14*0.5</f>
      </c>
      <c r="K16" s="41">
        <f>J16/B1</f>
      </c>
    </row>
    <row r="17"/>
    <row r="18"/>
    <row r="19">
      <c r="A19" s="3" t="s">
        <v>42</v>
      </c>
    </row>
    <row r="20">
      <c r="A20" s="3" t="s">
        <v>43</v>
      </c>
      <c r="B20" s="3" t="s">
        <v>44</v>
      </c>
      <c r="C20" s="3" t="s">
        <v>45</v>
      </c>
    </row>
    <row r="21">
      <c r="A21" s="1" t="n">
        <v>1450</v>
      </c>
      <c r="B21" s="1" t="n">
        <v>2280</v>
      </c>
      <c r="C21" s="26">
        <f>POWER(B21/A21,1/3)-1</f>
      </c>
      <c r="F21" s="1" t="n">
        <v>2200</v>
      </c>
    </row>
    <row r="22">
      <c r="F22" s="1" t="n">
        <v>1700</v>
      </c>
    </row>
    <row r="23">
      <c r="F23" s="1" t="n">
        <f>(F21-F22)/F21</f>
        <v>0.2272727272727273</v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</sheetData>
  <mergeCells count="3">
    <mergeCell ref="A8:C8"/>
    <mergeCell ref="E8:G8"/>
    <mergeCell ref="I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0.25" customWidth="1"/>
    <col min="2" max="11" width="14.32" customWidth="1"/>
    <col min="12" max="18" width="16.59" customWidth="1"/>
  </cols>
  <sheetData>
    <row r="1">
      <c r="A1" s="44" t="s">
        <v>46</v>
      </c>
      <c r="B1" s="44" t="n">
        <v>2025</v>
      </c>
      <c r="C1" s="44" t="n">
        <v>2024</v>
      </c>
      <c r="D1" s="44" t="n">
        <v>2023</v>
      </c>
      <c r="E1" s="44" t="n">
        <v>2022</v>
      </c>
      <c r="F1" s="44" t="n">
        <v>2021</v>
      </c>
      <c r="G1" s="44" t="n">
        <v>2020</v>
      </c>
      <c r="H1" s="44" t="n">
        <v>2019</v>
      </c>
      <c r="I1" s="44" t="n">
        <v>2018</v>
      </c>
      <c r="J1" s="44" t="n">
        <v>2017</v>
      </c>
      <c r="K1" s="44" t="n">
        <v>2016</v>
      </c>
      <c r="L1" s="45"/>
      <c r="M1" s="45"/>
      <c r="N1" s="45"/>
      <c r="O1" s="45"/>
      <c r="P1" s="45"/>
      <c r="Q1" s="45"/>
      <c r="R1" s="45"/>
    </row>
    <row r="2">
      <c r="A2" s="46" t="s">
        <v>47</v>
      </c>
      <c r="B2" s="47" t="n">
        <v>3038.35</v>
      </c>
      <c r="C2" s="47" t="n">
        <v>2989.45</v>
      </c>
      <c r="D2" s="47" t="n">
        <v>2727</v>
      </c>
      <c r="E2" s="47" t="n">
        <v>2543.65</v>
      </c>
      <c r="F2" s="47" t="n">
        <v>2551.68</v>
      </c>
      <c r="G2" s="47" t="n">
        <v>2133.96</v>
      </c>
      <c r="H2" s="47" t="n">
        <v>1830.42</v>
      </c>
      <c r="I2" s="47" t="n">
        <v>1598.47</v>
      </c>
      <c r="J2" s="47" t="n">
        <v>1346.1</v>
      </c>
      <c r="K2" s="47" t="n">
        <v>1129.35</v>
      </c>
      <c r="L2" s="45"/>
      <c r="M2" s="45"/>
      <c r="N2" s="45"/>
      <c r="O2" s="45"/>
      <c r="P2" s="45"/>
      <c r="Q2" s="45"/>
      <c r="R2" s="45"/>
    </row>
    <row r="3">
      <c r="A3" s="46" t="s">
        <v>48</v>
      </c>
      <c r="B3" s="47" t="n">
        <v>2539.59</v>
      </c>
      <c r="C3" s="47" t="n">
        <v>2420.11</v>
      </c>
      <c r="D3" s="47" t="n">
        <v>2236.56</v>
      </c>
      <c r="E3" s="47" t="n">
        <v>2049.65</v>
      </c>
      <c r="F3" s="47" t="n">
        <v>1969.58</v>
      </c>
      <c r="G3" s="47" t="n">
        <v>1677.21</v>
      </c>
      <c r="H3" s="47" t="n">
        <v>1418.76</v>
      </c>
      <c r="I3" s="47" t="n">
        <v>1174.08</v>
      </c>
      <c r="J3" s="47" t="n">
        <v>960.2</v>
      </c>
      <c r="K3" s="47" t="n">
        <v>758.99</v>
      </c>
      <c r="L3" s="45"/>
      <c r="M3" s="45"/>
      <c r="N3" s="45"/>
      <c r="O3" s="45"/>
      <c r="P3" s="45"/>
      <c r="Q3" s="45"/>
      <c r="R3" s="45"/>
    </row>
    <row r="4">
      <c r="A4" s="46" t="s">
        <v>49</v>
      </c>
      <c r="B4" s="47" t="n">
        <v>498.76</v>
      </c>
      <c r="C4" s="47" t="n">
        <v>569.33</v>
      </c>
      <c r="D4" s="47" t="n">
        <v>490.43</v>
      </c>
      <c r="E4" s="47" t="n">
        <v>494</v>
      </c>
      <c r="F4" s="47" t="n">
        <v>582.11</v>
      </c>
      <c r="G4" s="47" t="n">
        <v>456.75</v>
      </c>
      <c r="H4" s="47" t="n">
        <v>411.66</v>
      </c>
      <c r="I4" s="47" t="n">
        <v>424.38</v>
      </c>
      <c r="J4" s="47" t="n">
        <v>385.9</v>
      </c>
      <c r="K4" s="47" t="n">
        <v>370.36</v>
      </c>
      <c r="L4" s="45"/>
      <c r="M4" s="45"/>
      <c r="N4" s="45"/>
      <c r="O4" s="45"/>
      <c r="P4" s="45"/>
      <c r="Q4" s="45"/>
      <c r="R4" s="45"/>
    </row>
    <row r="5">
      <c r="A5" s="46" t="s">
        <v>50</v>
      </c>
      <c r="B5" s="47" t="n">
        <v>1641.26</v>
      </c>
      <c r="C5" s="47" t="n">
        <v>1979.4</v>
      </c>
      <c r="D5" s="47" t="n">
        <v>1786.18</v>
      </c>
      <c r="E5" s="47" t="n">
        <v>1746.79</v>
      </c>
      <c r="F5" s="47" t="n">
        <v>1868.78</v>
      </c>
      <c r="G5" s="47" t="n">
        <v>1573.56</v>
      </c>
      <c r="H5" s="47" t="n">
        <v>1335.56</v>
      </c>
      <c r="I5" s="47" t="n">
        <v>1132.02</v>
      </c>
      <c r="J5" s="47" t="n">
        <v>903.12</v>
      </c>
      <c r="K5" s="47" t="n">
        <v>688.8</v>
      </c>
      <c r="L5" s="45"/>
      <c r="M5" s="45"/>
      <c r="N5" s="45"/>
      <c r="O5" s="45"/>
      <c r="P5" s="45"/>
      <c r="Q5" s="45"/>
      <c r="R5" s="45"/>
    </row>
    <row r="6">
      <c r="A6" s="48" t="s">
        <v>51</v>
      </c>
      <c r="B6" s="48" t="n">
        <v>516.91</v>
      </c>
      <c r="C6" s="48" t="n">
        <v>592.96</v>
      </c>
      <c r="D6" s="48" t="n">
        <v>690.7</v>
      </c>
      <c r="E6" s="48" t="n">
        <v>582.74</v>
      </c>
      <c r="F6" s="48" t="n">
        <v>518.1</v>
      </c>
      <c r="G6" s="48" t="n">
        <v>360.91</v>
      </c>
      <c r="H6" s="48" t="n">
        <v>132.52</v>
      </c>
      <c r="I6" s="48" t="n">
        <v>1120.75</v>
      </c>
      <c r="J6" s="48" t="n">
        <v>878.69</v>
      </c>
      <c r="K6" s="48" t="n">
        <v>668.55</v>
      </c>
      <c r="L6" s="45"/>
      <c r="M6" s="45"/>
      <c r="N6" s="45"/>
      <c r="O6" s="45"/>
      <c r="P6" s="45"/>
      <c r="Q6" s="45"/>
      <c r="R6" s="45"/>
    </row>
    <row r="7">
      <c r="A7" s="48" t="s">
        <v>52</v>
      </c>
      <c r="B7" s="48" t="n">
        <v>990.96</v>
      </c>
      <c r="C7" s="48" t="n">
        <v>1271.87</v>
      </c>
      <c r="D7" s="48" t="n">
        <v>1055.54</v>
      </c>
      <c r="E7" s="48" t="n">
        <v>1161.73</v>
      </c>
      <c r="F7" s="48" t="n">
        <v>1350.67</v>
      </c>
      <c r="G7" s="48" t="n">
        <v>1182</v>
      </c>
      <c r="H7" s="48" t="n">
        <v>1173.78</v>
      </c>
      <c r="I7" s="48" t="n">
        <v>0</v>
      </c>
      <c r="J7" s="48" t="n">
        <v>0</v>
      </c>
      <c r="K7" s="48" t="n">
        <v>3.9</v>
      </c>
      <c r="L7" s="45"/>
      <c r="M7" s="45"/>
      <c r="N7" s="45"/>
      <c r="O7" s="45"/>
      <c r="P7" s="45"/>
      <c r="Q7" s="45"/>
      <c r="R7" s="45"/>
    </row>
    <row r="8">
      <c r="A8" s="48" t="s">
        <v>53</v>
      </c>
      <c r="B8" s="48" t="n">
        <v>0</v>
      </c>
      <c r="C8" s="48" t="n">
        <v>2.49</v>
      </c>
      <c r="D8" s="48" t="n">
        <v>4.01</v>
      </c>
      <c r="E8" s="48" t="n">
        <v>0</v>
      </c>
      <c r="F8" s="48" t="n">
        <v>0</v>
      </c>
      <c r="G8" s="48" t="n">
        <v>0</v>
      </c>
      <c r="H8" s="48" t="n">
        <v>0</v>
      </c>
      <c r="I8" s="48" t="n">
        <v>0</v>
      </c>
      <c r="J8" s="48" t="n">
        <v>0</v>
      </c>
      <c r="K8" s="48" t="n">
        <v>0</v>
      </c>
      <c r="L8" s="45"/>
      <c r="M8" s="45"/>
      <c r="N8" s="45"/>
      <c r="O8" s="45"/>
      <c r="P8" s="45"/>
      <c r="Q8" s="45"/>
      <c r="R8" s="45"/>
    </row>
    <row r="9">
      <c r="A9" s="48" t="s">
        <v>54</v>
      </c>
      <c r="B9" s="48" t="n">
        <v>0.03</v>
      </c>
      <c r="C9" s="48" t="n">
        <v>20.03</v>
      </c>
      <c r="D9" s="48" t="n">
        <v>0.74</v>
      </c>
      <c r="E9" s="48" t="n">
        <v>1.26</v>
      </c>
      <c r="F9" s="48" t="n">
        <v>0</v>
      </c>
      <c r="G9" s="48" t="n">
        <v>15.33</v>
      </c>
      <c r="H9" s="48" t="n">
        <v>14.63</v>
      </c>
      <c r="I9" s="48" t="n">
        <v>5.64</v>
      </c>
      <c r="J9" s="48" t="n">
        <v>12.22</v>
      </c>
      <c r="K9" s="48" t="n">
        <v>8.18</v>
      </c>
      <c r="L9" s="45"/>
      <c r="M9" s="45"/>
      <c r="N9" s="45"/>
      <c r="O9" s="45"/>
      <c r="P9" s="45"/>
      <c r="Q9" s="45"/>
      <c r="R9" s="45"/>
    </row>
    <row r="10">
      <c r="A10" s="48" t="s">
        <v>55</v>
      </c>
      <c r="B10" s="48" t="n">
        <v>0</v>
      </c>
      <c r="C10" s="48" t="n">
        <v>19.84</v>
      </c>
      <c r="D10" s="48" t="n">
        <v>0.14</v>
      </c>
      <c r="E10" s="48" t="n">
        <v>1.05</v>
      </c>
      <c r="F10" s="48" t="n">
        <v>0</v>
      </c>
      <c r="G10" s="48" t="n">
        <v>15.33</v>
      </c>
      <c r="H10" s="48" t="n">
        <v>14.63</v>
      </c>
      <c r="I10" s="48" t="n">
        <v>5.64</v>
      </c>
      <c r="J10" s="48" t="n">
        <v>12.22</v>
      </c>
      <c r="K10" s="48" t="n">
        <v>8.18</v>
      </c>
      <c r="L10" s="45"/>
      <c r="M10" s="45"/>
      <c r="N10" s="45"/>
      <c r="O10" s="45"/>
      <c r="P10" s="45"/>
      <c r="Q10" s="45"/>
      <c r="R10" s="45"/>
    </row>
    <row r="11">
      <c r="A11" s="48" t="s">
        <v>56</v>
      </c>
      <c r="B11" s="48" t="n">
        <v>44.57</v>
      </c>
      <c r="C11" s="48" t="n">
        <v>0</v>
      </c>
      <c r="D11" s="48" t="n">
        <v>0</v>
      </c>
      <c r="E11" s="48" t="n">
        <v>0</v>
      </c>
      <c r="F11" s="48" t="n">
        <v>0</v>
      </c>
      <c r="G11" s="48" t="n">
        <v>0</v>
      </c>
      <c r="H11" s="48" t="n">
        <v>0</v>
      </c>
      <c r="I11" s="48" t="n">
        <v>0</v>
      </c>
      <c r="J11" s="48" t="n">
        <v>0</v>
      </c>
      <c r="K11" s="48" t="n">
        <v>0</v>
      </c>
      <c r="L11" s="45"/>
      <c r="M11" s="45"/>
      <c r="N11" s="45"/>
      <c r="O11" s="45"/>
      <c r="P11" s="45"/>
      <c r="Q11" s="45"/>
      <c r="R11" s="45"/>
    </row>
    <row r="12">
      <c r="A12" s="48" t="s">
        <v>57</v>
      </c>
      <c r="B12" s="48" t="n">
        <v>88.8</v>
      </c>
      <c r="C12" s="48" t="n">
        <v>72.2</v>
      </c>
      <c r="D12" s="48" t="n">
        <v>35.05</v>
      </c>
      <c r="E12" s="48" t="n">
        <v>0</v>
      </c>
      <c r="F12" s="48" t="n">
        <v>0</v>
      </c>
      <c r="G12" s="48" t="n">
        <v>0</v>
      </c>
      <c r="H12" s="48" t="n">
        <v>0</v>
      </c>
      <c r="I12" s="48" t="n">
        <v>0</v>
      </c>
      <c r="J12" s="48" t="n">
        <v>0</v>
      </c>
      <c r="K12" s="48" t="n">
        <v>0</v>
      </c>
      <c r="L12" s="45"/>
      <c r="M12" s="45"/>
      <c r="N12" s="45"/>
      <c r="O12" s="45"/>
      <c r="P12" s="45"/>
      <c r="Q12" s="45"/>
      <c r="R12" s="45"/>
    </row>
    <row r="13">
      <c r="A13" s="46" t="s">
        <v>58</v>
      </c>
      <c r="B13" s="48" t="n">
        <v>269.1</v>
      </c>
      <c r="C13" s="48" t="n">
        <v>12.6</v>
      </c>
      <c r="D13" s="48" t="n">
        <v>0.88</v>
      </c>
      <c r="E13" s="48" t="n">
        <v>21.76</v>
      </c>
      <c r="F13" s="48" t="n">
        <v>0.33</v>
      </c>
      <c r="G13" s="48" t="n">
        <v>0.34</v>
      </c>
      <c r="H13" s="48" t="n">
        <v>0.77</v>
      </c>
      <c r="I13" s="48" t="n">
        <v>3.94</v>
      </c>
      <c r="J13" s="48" t="n">
        <v>2.73</v>
      </c>
      <c r="K13" s="48" t="n">
        <v>2.18</v>
      </c>
      <c r="L13" s="45"/>
      <c r="M13" s="45"/>
      <c r="N13" s="45"/>
      <c r="O13" s="45"/>
      <c r="P13" s="45"/>
      <c r="Q13" s="45"/>
      <c r="R13" s="45"/>
    </row>
    <row r="14">
      <c r="A14" s="48" t="s">
        <v>59</v>
      </c>
      <c r="B14" s="48" t="n">
        <v>0.03</v>
      </c>
      <c r="C14" s="48" t="n">
        <v>0.19</v>
      </c>
      <c r="D14" s="48" t="n">
        <v>0.6</v>
      </c>
      <c r="E14" s="48" t="n">
        <v>0.21</v>
      </c>
      <c r="F14" s="48" t="n">
        <v>0</v>
      </c>
      <c r="G14" s="48" t="n">
        <v>0</v>
      </c>
      <c r="H14" s="48" t="n">
        <v>0</v>
      </c>
      <c r="I14" s="48" t="n">
        <v>0</v>
      </c>
      <c r="J14" s="48" t="n">
        <v>0</v>
      </c>
      <c r="K14" s="48" t="n">
        <v>0</v>
      </c>
      <c r="L14" s="45"/>
      <c r="M14" s="45"/>
      <c r="N14" s="45"/>
      <c r="O14" s="45"/>
      <c r="P14" s="45"/>
      <c r="Q14" s="45"/>
      <c r="R14" s="45"/>
    </row>
    <row r="15">
      <c r="A15" s="48" t="s">
        <v>60</v>
      </c>
      <c r="B15" s="48" t="n">
        <v>0.36</v>
      </c>
      <c r="C15" s="48" t="n">
        <v>0.3</v>
      </c>
      <c r="D15" s="48" t="n">
        <v>0.28</v>
      </c>
      <c r="E15" s="48" t="n">
        <v>0.32</v>
      </c>
      <c r="F15" s="48" t="n">
        <v>0.33</v>
      </c>
      <c r="G15" s="48" t="n">
        <v>0.34</v>
      </c>
      <c r="H15" s="48" t="n">
        <v>0.77</v>
      </c>
      <c r="I15" s="48" t="n">
        <v>3.94</v>
      </c>
      <c r="J15" s="48" t="n">
        <v>2.73</v>
      </c>
      <c r="K15" s="48" t="n">
        <v>2.18</v>
      </c>
      <c r="L15" s="45"/>
      <c r="M15" s="45"/>
      <c r="N15" s="45"/>
      <c r="O15" s="45"/>
      <c r="P15" s="45"/>
      <c r="Q15" s="45"/>
      <c r="R15" s="45"/>
    </row>
    <row r="16">
      <c r="A16" s="48" t="s">
        <v>61</v>
      </c>
      <c r="B16" s="48" t="n">
        <v>268.71</v>
      </c>
      <c r="C16" s="48" t="n">
        <v>12.11</v>
      </c>
      <c r="D16" s="48" t="n">
        <v>0</v>
      </c>
      <c r="E16" s="48" t="n">
        <v>21.24</v>
      </c>
      <c r="F16" s="48" t="n">
        <v>0</v>
      </c>
      <c r="G16" s="48" t="n">
        <v>0</v>
      </c>
      <c r="H16" s="48" t="n">
        <v>0</v>
      </c>
      <c r="I16" s="48" t="n">
        <v>0</v>
      </c>
      <c r="J16" s="48" t="n">
        <v>0</v>
      </c>
      <c r="K16" s="48" t="n">
        <v>0</v>
      </c>
      <c r="L16" s="45"/>
      <c r="M16" s="45"/>
      <c r="N16" s="45"/>
      <c r="O16" s="45"/>
      <c r="P16" s="45"/>
      <c r="Q16" s="45"/>
      <c r="R16" s="45"/>
    </row>
    <row r="17">
      <c r="A17" s="46" t="s">
        <v>62</v>
      </c>
      <c r="B17" s="48" t="n">
        <v>106.45</v>
      </c>
      <c r="C17" s="48" t="n">
        <v>83.26</v>
      </c>
      <c r="D17" s="48" t="n">
        <v>116.41</v>
      </c>
      <c r="E17" s="48" t="n">
        <v>46.82</v>
      </c>
      <c r="F17" s="48" t="n">
        <v>57.32</v>
      </c>
      <c r="G17" s="48" t="n">
        <v>30.1</v>
      </c>
      <c r="H17" s="48" t="n">
        <v>3.89</v>
      </c>
      <c r="I17" s="48" t="n">
        <v>2.05</v>
      </c>
      <c r="J17" s="48" t="n">
        <v>1</v>
      </c>
      <c r="K17" s="48" t="n">
        <v>3.21</v>
      </c>
      <c r="L17" s="45"/>
      <c r="M17" s="45"/>
      <c r="N17" s="45"/>
      <c r="O17" s="45"/>
      <c r="P17" s="45"/>
      <c r="Q17" s="45"/>
      <c r="R17" s="45"/>
    </row>
    <row r="18">
      <c r="A18" s="48" t="s">
        <v>63</v>
      </c>
      <c r="B18" s="48" t="n">
        <v>0</v>
      </c>
      <c r="C18" s="48" t="n">
        <v>0</v>
      </c>
      <c r="D18" s="48" t="n">
        <v>0</v>
      </c>
      <c r="E18" s="48" t="n">
        <v>0</v>
      </c>
      <c r="F18" s="48" t="n">
        <v>0</v>
      </c>
      <c r="G18" s="48" t="n">
        <v>0</v>
      </c>
      <c r="H18" s="48" t="n">
        <v>0</v>
      </c>
      <c r="I18" s="48" t="n">
        <v>0.29</v>
      </c>
      <c r="J18" s="48" t="n">
        <v>0.29</v>
      </c>
      <c r="K18" s="48" t="n">
        <v>0.29</v>
      </c>
      <c r="L18" s="45"/>
      <c r="M18" s="45"/>
      <c r="N18" s="45"/>
      <c r="O18" s="45"/>
      <c r="P18" s="45"/>
      <c r="Q18" s="45"/>
      <c r="R18" s="45"/>
    </row>
    <row r="19">
      <c r="A19" s="48" t="s">
        <v>64</v>
      </c>
      <c r="B19" s="48" t="n">
        <v>1.47</v>
      </c>
      <c r="C19" s="48" t="n">
        <v>0</v>
      </c>
      <c r="D19" s="48" t="n">
        <v>0</v>
      </c>
      <c r="E19" s="48" t="n">
        <v>0</v>
      </c>
      <c r="F19" s="48" t="n">
        <v>0</v>
      </c>
      <c r="G19" s="48" t="n">
        <v>0</v>
      </c>
      <c r="H19" s="48" t="n">
        <v>0</v>
      </c>
      <c r="I19" s="48" t="n">
        <v>0</v>
      </c>
      <c r="J19" s="48" t="n">
        <v>0</v>
      </c>
      <c r="K19" s="48" t="n">
        <v>0</v>
      </c>
      <c r="L19" s="45"/>
      <c r="M19" s="45"/>
      <c r="N19" s="45"/>
      <c r="O19" s="45"/>
      <c r="P19" s="45"/>
      <c r="Q19" s="45"/>
      <c r="R19" s="45"/>
    </row>
    <row r="20">
      <c r="A20" s="48" t="s">
        <v>65</v>
      </c>
      <c r="B20" s="48" t="n">
        <v>41.05</v>
      </c>
      <c r="C20" s="48" t="n">
        <v>40.29</v>
      </c>
      <c r="D20" s="48" t="n">
        <v>40.02</v>
      </c>
      <c r="E20" s="48" t="n">
        <v>0</v>
      </c>
      <c r="F20" s="48" t="n">
        <v>0</v>
      </c>
      <c r="G20" s="48" t="n">
        <v>0.1</v>
      </c>
      <c r="H20" s="48" t="n">
        <v>3.2</v>
      </c>
      <c r="I20" s="48" t="n">
        <v>0</v>
      </c>
      <c r="J20" s="48" t="n">
        <v>0</v>
      </c>
      <c r="K20" s="48" t="n">
        <v>0</v>
      </c>
      <c r="L20" s="45"/>
      <c r="M20" s="45"/>
      <c r="N20" s="45"/>
      <c r="O20" s="45"/>
      <c r="P20" s="45"/>
      <c r="Q20" s="45"/>
      <c r="R20" s="45"/>
    </row>
    <row r="21">
      <c r="A21" s="48" t="s">
        <v>66</v>
      </c>
      <c r="B21" s="48" t="n">
        <v>15.54</v>
      </c>
      <c r="C21" s="48" t="n">
        <v>23.81</v>
      </c>
      <c r="D21" s="48" t="n">
        <v>21.31</v>
      </c>
      <c r="E21" s="48" t="n">
        <v>41.35</v>
      </c>
      <c r="F21" s="48" t="n">
        <v>34.25</v>
      </c>
      <c r="G21" s="48" t="n">
        <v>29.53</v>
      </c>
      <c r="H21" s="48" t="n">
        <v>0.49</v>
      </c>
      <c r="I21" s="48" t="n">
        <v>0.36</v>
      </c>
      <c r="J21" s="48" t="n">
        <v>0.33</v>
      </c>
      <c r="K21" s="48" t="n">
        <v>0.61</v>
      </c>
      <c r="L21" s="45"/>
      <c r="M21" s="45"/>
      <c r="N21" s="45"/>
      <c r="O21" s="45"/>
      <c r="P21" s="45"/>
      <c r="Q21" s="45"/>
      <c r="R21" s="45"/>
    </row>
    <row r="22">
      <c r="A22" s="48" t="s">
        <v>67</v>
      </c>
      <c r="B22" s="48" t="n">
        <v>11.13</v>
      </c>
      <c r="C22" s="48" t="n">
        <v>15.15</v>
      </c>
      <c r="D22" s="48" t="n">
        <v>53.23</v>
      </c>
      <c r="E22" s="48" t="n">
        <v>3.81</v>
      </c>
      <c r="F22" s="48" t="n">
        <v>1.7</v>
      </c>
      <c r="G22" s="48" t="n">
        <v>0.2</v>
      </c>
      <c r="H22" s="48" t="n">
        <v>0</v>
      </c>
      <c r="I22" s="48" t="n">
        <v>0</v>
      </c>
      <c r="J22" s="48" t="n">
        <v>0</v>
      </c>
      <c r="K22" s="48" t="n">
        <v>0</v>
      </c>
      <c r="L22" s="45"/>
      <c r="M22" s="45"/>
      <c r="N22" s="45"/>
      <c r="O22" s="45"/>
      <c r="P22" s="45"/>
      <c r="Q22" s="45"/>
      <c r="R22" s="45"/>
    </row>
    <row r="23">
      <c r="A23" s="48" t="s">
        <v>68</v>
      </c>
      <c r="B23" s="48" t="n">
        <v>34.97</v>
      </c>
      <c r="C23" s="48" t="n">
        <v>0</v>
      </c>
      <c r="D23" s="48" t="n">
        <v>0</v>
      </c>
      <c r="E23" s="48" t="n">
        <v>0</v>
      </c>
      <c r="F23" s="48" t="n">
        <v>0</v>
      </c>
      <c r="G23" s="48" t="n">
        <v>0</v>
      </c>
      <c r="H23" s="48" t="n">
        <v>0</v>
      </c>
      <c r="I23" s="48" t="n">
        <v>0</v>
      </c>
      <c r="J23" s="48" t="n">
        <v>0</v>
      </c>
      <c r="K23" s="48" t="n">
        <v>0</v>
      </c>
      <c r="L23" s="45"/>
      <c r="M23" s="45"/>
      <c r="N23" s="45"/>
      <c r="O23" s="45"/>
      <c r="P23" s="45"/>
      <c r="Q23" s="45"/>
      <c r="R23" s="45"/>
    </row>
    <row r="24">
      <c r="A24" s="48" t="s">
        <v>69</v>
      </c>
      <c r="B24" s="48" t="n">
        <v>0.03</v>
      </c>
      <c r="C24" s="48" t="n">
        <v>0.08</v>
      </c>
      <c r="D24" s="48" t="n">
        <v>0.04</v>
      </c>
      <c r="E24" s="48" t="n">
        <v>0.05</v>
      </c>
      <c r="F24" s="48" t="n">
        <v>0.05</v>
      </c>
      <c r="G24" s="48" t="n">
        <v>0</v>
      </c>
      <c r="H24" s="48" t="n">
        <v>0</v>
      </c>
      <c r="I24" s="48" t="n">
        <v>0</v>
      </c>
      <c r="J24" s="48" t="n">
        <v>0</v>
      </c>
      <c r="K24" s="48" t="n">
        <v>0</v>
      </c>
      <c r="L24" s="45"/>
      <c r="M24" s="45"/>
      <c r="N24" s="45"/>
      <c r="O24" s="45"/>
      <c r="P24" s="45"/>
      <c r="Q24" s="45"/>
      <c r="R24" s="45"/>
    </row>
    <row r="25">
      <c r="A25" s="48" t="s">
        <v>70</v>
      </c>
      <c r="B25" s="48" t="n">
        <v>0.51</v>
      </c>
      <c r="C25" s="48" t="n">
        <v>1.6</v>
      </c>
      <c r="D25" s="48" t="n">
        <v>0.71</v>
      </c>
      <c r="E25" s="48" t="n">
        <v>1.61</v>
      </c>
      <c r="F25" s="48" t="n">
        <v>0.72</v>
      </c>
      <c r="G25" s="48" t="n">
        <v>0.27</v>
      </c>
      <c r="H25" s="48" t="n">
        <v>0.21</v>
      </c>
      <c r="I25" s="48" t="n">
        <v>1.4</v>
      </c>
      <c r="J25" s="48" t="n">
        <v>0.38</v>
      </c>
      <c r="K25" s="48" t="n">
        <v>2.31</v>
      </c>
      <c r="L25" s="45"/>
      <c r="M25" s="45"/>
      <c r="N25" s="45"/>
      <c r="O25" s="45"/>
      <c r="P25" s="45"/>
      <c r="Q25" s="45"/>
      <c r="R25" s="45"/>
    </row>
    <row r="26">
      <c r="A26" s="48" t="s">
        <v>71</v>
      </c>
      <c r="B26" s="48" t="n">
        <v>1.75</v>
      </c>
      <c r="C26" s="48" t="n">
        <v>2.32</v>
      </c>
      <c r="D26" s="48" t="n">
        <v>1.1</v>
      </c>
      <c r="E26" s="48" t="n">
        <v>0</v>
      </c>
      <c r="F26" s="48" t="n">
        <v>20.6</v>
      </c>
      <c r="G26" s="48" t="n">
        <v>0</v>
      </c>
      <c r="H26" s="48" t="n">
        <v>0</v>
      </c>
      <c r="I26" s="48" t="n">
        <v>0</v>
      </c>
      <c r="J26" s="48" t="n">
        <v>0</v>
      </c>
      <c r="K26" s="48" t="n">
        <v>0</v>
      </c>
      <c r="L26" s="45"/>
      <c r="M26" s="45"/>
      <c r="N26" s="45"/>
      <c r="O26" s="45"/>
      <c r="P26" s="45"/>
      <c r="Q26" s="45"/>
      <c r="R26" s="45"/>
    </row>
    <row r="27">
      <c r="A27" s="46" t="s">
        <v>72</v>
      </c>
      <c r="B27" s="48" t="n">
        <v>1021.56</v>
      </c>
      <c r="C27" s="48" t="n">
        <v>934.23</v>
      </c>
      <c r="D27" s="48" t="n">
        <v>824.27</v>
      </c>
      <c r="E27" s="48" t="n">
        <v>729.54</v>
      </c>
      <c r="F27" s="48" t="n">
        <v>625.25</v>
      </c>
      <c r="G27" s="48" t="n">
        <v>545.28</v>
      </c>
      <c r="H27" s="48" t="n">
        <v>504.84</v>
      </c>
      <c r="I27" s="48" t="n">
        <v>466.09</v>
      </c>
      <c r="J27" s="48" t="n">
        <v>451.47</v>
      </c>
      <c r="K27" s="48" t="n">
        <v>443.33</v>
      </c>
      <c r="L27" s="45"/>
      <c r="M27" s="45"/>
      <c r="N27" s="45"/>
      <c r="O27" s="45"/>
      <c r="P27" s="45"/>
      <c r="Q27" s="45"/>
      <c r="R27" s="45"/>
    </row>
    <row r="28">
      <c r="A28" s="48" t="s">
        <v>73</v>
      </c>
      <c r="B28" s="48" t="n">
        <v>614.27</v>
      </c>
      <c r="C28" s="48" t="n">
        <v>543.43</v>
      </c>
      <c r="D28" s="48" t="n">
        <v>464.35</v>
      </c>
      <c r="E28" s="48" t="n">
        <v>388.24</v>
      </c>
      <c r="F28" s="48" t="n">
        <v>333.94</v>
      </c>
      <c r="G28" s="48" t="n">
        <v>288.69</v>
      </c>
      <c r="H28" s="48" t="n">
        <v>252.85</v>
      </c>
      <c r="I28" s="48" t="n">
        <v>235.07</v>
      </c>
      <c r="J28" s="48" t="n">
        <v>220.57</v>
      </c>
      <c r="K28" s="48" t="n">
        <v>206.22</v>
      </c>
      <c r="L28" s="45"/>
      <c r="M28" s="45"/>
      <c r="N28" s="45"/>
      <c r="O28" s="45"/>
      <c r="P28" s="45"/>
      <c r="Q28" s="45"/>
      <c r="R28" s="45"/>
    </row>
    <row r="29">
      <c r="A29" s="48" t="s">
        <v>74</v>
      </c>
      <c r="B29" s="48" t="n">
        <v>224.88</v>
      </c>
      <c r="C29" s="48" t="n">
        <v>218.71</v>
      </c>
      <c r="D29" s="48" t="n">
        <v>199.09</v>
      </c>
      <c r="E29" s="48" t="n">
        <v>197.43</v>
      </c>
      <c r="F29" s="48" t="n">
        <v>174.72</v>
      </c>
      <c r="G29" s="48" t="n">
        <v>162.25</v>
      </c>
      <c r="H29" s="48" t="n">
        <v>151.44</v>
      </c>
      <c r="I29" s="48" t="n">
        <v>152.49</v>
      </c>
      <c r="J29" s="48" t="n">
        <v>152.44</v>
      </c>
      <c r="K29" s="48" t="n">
        <v>144.53</v>
      </c>
      <c r="L29" s="45"/>
      <c r="M29" s="45"/>
      <c r="N29" s="45"/>
      <c r="O29" s="45"/>
      <c r="P29" s="45"/>
      <c r="Q29" s="45"/>
      <c r="R29" s="45"/>
    </row>
    <row r="30">
      <c r="A30" s="48" t="s">
        <v>75</v>
      </c>
      <c r="B30" s="48" t="n">
        <v>24.72</v>
      </c>
      <c r="C30" s="48" t="n">
        <v>21.5</v>
      </c>
      <c r="D30" s="48" t="n">
        <v>21.37</v>
      </c>
      <c r="E30" s="48" t="n">
        <v>22.08</v>
      </c>
      <c r="F30" s="48" t="n">
        <v>23.22</v>
      </c>
      <c r="G30" s="48" t="n">
        <v>24.47</v>
      </c>
      <c r="H30" s="48" t="n">
        <v>25.19</v>
      </c>
      <c r="I30" s="48" t="n">
        <v>19.54</v>
      </c>
      <c r="J30" s="48" t="n">
        <v>20.16</v>
      </c>
      <c r="K30" s="48" t="n">
        <v>27.46</v>
      </c>
      <c r="L30" s="45"/>
      <c r="M30" s="45"/>
      <c r="N30" s="45"/>
      <c r="O30" s="45"/>
      <c r="P30" s="45"/>
      <c r="Q30" s="45"/>
      <c r="R30" s="45"/>
    </row>
    <row r="31">
      <c r="A31" s="48" t="s">
        <v>76</v>
      </c>
      <c r="B31" s="48" t="n">
        <v>1.17</v>
      </c>
      <c r="C31" s="48" t="n">
        <v>0.99</v>
      </c>
      <c r="D31" s="48" t="n">
        <v>2.18</v>
      </c>
      <c r="E31" s="48" t="n">
        <v>1.91</v>
      </c>
      <c r="F31" s="48" t="n">
        <v>0</v>
      </c>
      <c r="G31" s="48" t="n">
        <v>0</v>
      </c>
      <c r="H31" s="48" t="n">
        <v>0</v>
      </c>
      <c r="I31" s="48" t="n">
        <v>0</v>
      </c>
      <c r="J31" s="48" t="n">
        <v>0</v>
      </c>
      <c r="K31" s="48" t="n">
        <v>0</v>
      </c>
      <c r="L31" s="45"/>
      <c r="M31" s="45"/>
      <c r="N31" s="45"/>
      <c r="O31" s="45"/>
      <c r="P31" s="45"/>
      <c r="Q31" s="45"/>
      <c r="R31" s="45"/>
    </row>
    <row r="32">
      <c r="A32" s="48" t="s">
        <v>77</v>
      </c>
      <c r="B32" s="48" t="n">
        <v>2.22</v>
      </c>
      <c r="C32" s="48" t="n">
        <v>4.11</v>
      </c>
      <c r="D32" s="48" t="n">
        <v>3.14</v>
      </c>
      <c r="E32" s="48" t="n">
        <v>4.03</v>
      </c>
      <c r="F32" s="48" t="n">
        <v>3.63</v>
      </c>
      <c r="G32" s="48" t="n">
        <v>0</v>
      </c>
      <c r="H32" s="48" t="n">
        <v>0</v>
      </c>
      <c r="I32" s="48" t="n">
        <v>0</v>
      </c>
      <c r="J32" s="48" t="n">
        <v>0</v>
      </c>
      <c r="K32" s="48" t="n">
        <v>0</v>
      </c>
      <c r="L32" s="45"/>
      <c r="M32" s="45"/>
      <c r="N32" s="45"/>
      <c r="O32" s="45"/>
      <c r="P32" s="45"/>
      <c r="Q32" s="45"/>
      <c r="R32" s="45"/>
    </row>
    <row r="33">
      <c r="A33" s="48" t="s">
        <v>78</v>
      </c>
      <c r="B33" s="48" t="n">
        <v>86.86</v>
      </c>
      <c r="C33" s="48" t="n">
        <v>88.5</v>
      </c>
      <c r="D33" s="48" t="n">
        <v>85.72</v>
      </c>
      <c r="E33" s="48" t="n">
        <v>70.83</v>
      </c>
      <c r="F33" s="48" t="n">
        <v>62.08</v>
      </c>
      <c r="G33" s="48" t="n">
        <v>48.17</v>
      </c>
      <c r="H33" s="48" t="n">
        <v>47.28</v>
      </c>
      <c r="I33" s="48" t="n">
        <v>34.99</v>
      </c>
      <c r="J33" s="48" t="n">
        <v>34.59</v>
      </c>
      <c r="K33" s="48" t="n">
        <v>35.32</v>
      </c>
      <c r="L33" s="45"/>
      <c r="M33" s="45"/>
      <c r="N33" s="45"/>
      <c r="O33" s="45"/>
      <c r="P33" s="45"/>
      <c r="Q33" s="45"/>
      <c r="R33" s="45"/>
    </row>
    <row r="34">
      <c r="A34" s="48" t="s">
        <v>79</v>
      </c>
      <c r="B34" s="48" t="n">
        <v>0.07</v>
      </c>
      <c r="C34" s="48" t="n">
        <v>0.27</v>
      </c>
      <c r="D34" s="48" t="n">
        <v>0.35</v>
      </c>
      <c r="E34" s="48" t="n">
        <v>8.97</v>
      </c>
      <c r="F34" s="48" t="n">
        <v>3.89</v>
      </c>
      <c r="G34" s="48" t="n">
        <v>8.98</v>
      </c>
      <c r="H34" s="48" t="n">
        <v>15.49</v>
      </c>
      <c r="I34" s="48" t="n">
        <v>11.82</v>
      </c>
      <c r="J34" s="48" t="n">
        <v>7.91</v>
      </c>
      <c r="K34" s="48" t="n">
        <v>10.46</v>
      </c>
      <c r="L34" s="45"/>
      <c r="M34" s="45"/>
      <c r="N34" s="45"/>
      <c r="O34" s="45"/>
      <c r="P34" s="45"/>
      <c r="Q34" s="45"/>
      <c r="R34" s="45"/>
    </row>
    <row r="35">
      <c r="A35" s="48" t="s">
        <v>80</v>
      </c>
      <c r="B35" s="48" t="n">
        <v>1.35</v>
      </c>
      <c r="C35" s="48" t="n">
        <v>1.52</v>
      </c>
      <c r="D35" s="48" t="n">
        <v>1.6</v>
      </c>
      <c r="E35" s="48" t="n">
        <v>1.46</v>
      </c>
      <c r="F35" s="48" t="n">
        <v>1.39</v>
      </c>
      <c r="G35" s="48" t="n">
        <v>1.48</v>
      </c>
      <c r="H35" s="48" t="n">
        <v>1.58</v>
      </c>
      <c r="I35" s="48" t="n">
        <v>1.68</v>
      </c>
      <c r="J35" s="48" t="n">
        <v>1.78</v>
      </c>
      <c r="K35" s="48" t="n">
        <v>1.88</v>
      </c>
      <c r="L35" s="45"/>
      <c r="M35" s="45"/>
      <c r="N35" s="45"/>
      <c r="O35" s="45"/>
      <c r="P35" s="45"/>
      <c r="Q35" s="45"/>
      <c r="R35" s="45"/>
    </row>
    <row r="36">
      <c r="A36" s="48" t="s">
        <v>81</v>
      </c>
      <c r="B36" s="48" t="n">
        <v>66.02</v>
      </c>
      <c r="C36" s="48" t="n">
        <v>55.2</v>
      </c>
      <c r="D36" s="48" t="n">
        <v>46.46</v>
      </c>
      <c r="E36" s="48" t="n">
        <v>34.59</v>
      </c>
      <c r="F36" s="48" t="n">
        <v>22.37</v>
      </c>
      <c r="G36" s="48" t="n">
        <v>11.23</v>
      </c>
      <c r="H36" s="48" t="n">
        <v>11</v>
      </c>
      <c r="I36" s="48" t="n">
        <v>10.49</v>
      </c>
      <c r="J36" s="48" t="n">
        <v>14.02</v>
      </c>
      <c r="K36" s="48" t="n">
        <v>17.46</v>
      </c>
      <c r="L36" s="45"/>
      <c r="M36" s="45"/>
      <c r="N36" s="45"/>
      <c r="O36" s="45"/>
      <c r="P36" s="45"/>
      <c r="Q36" s="45"/>
      <c r="R36" s="45"/>
    </row>
    <row r="37">
      <c r="A37" s="46" t="s">
        <v>82</v>
      </c>
      <c r="B37" s="48" t="n">
        <v>0.44</v>
      </c>
      <c r="C37" s="48" t="n">
        <v>1.12</v>
      </c>
      <c r="D37" s="48" t="n">
        <v>0.57</v>
      </c>
      <c r="E37" s="48" t="n">
        <v>1.09</v>
      </c>
      <c r="F37" s="48" t="n">
        <v>1.04</v>
      </c>
      <c r="G37" s="48"/>
      <c r="H37" s="48"/>
      <c r="I37" s="48"/>
      <c r="J37" s="48"/>
      <c r="K37" s="48"/>
      <c r="L37" s="45"/>
      <c r="M37" s="45"/>
      <c r="N37" s="45"/>
      <c r="O37" s="45"/>
      <c r="P37" s="45"/>
      <c r="Q37" s="45"/>
      <c r="R37" s="45"/>
    </row>
    <row r="38">
      <c r="A38" s="48" t="s">
        <v>83</v>
      </c>
      <c r="B38" s="48" t="n">
        <v>0.44</v>
      </c>
      <c r="C38" s="48" t="n">
        <v>1.12</v>
      </c>
      <c r="D38" s="48" t="n">
        <v>0.57</v>
      </c>
      <c r="E38" s="48" t="n">
        <v>1.09</v>
      </c>
      <c r="F38" s="48" t="n">
        <v>1.04</v>
      </c>
      <c r="G38" s="48" t="n">
        <v>0</v>
      </c>
      <c r="H38" s="48" t="n">
        <v>0</v>
      </c>
      <c r="I38" s="48" t="n">
        <v>0</v>
      </c>
      <c r="J38" s="48" t="n">
        <v>0</v>
      </c>
      <c r="K38" s="48" t="n">
        <v>0</v>
      </c>
      <c r="L38" s="45"/>
      <c r="M38" s="45"/>
      <c r="N38" s="45"/>
      <c r="O38" s="45"/>
      <c r="P38" s="45"/>
      <c r="Q38" s="45"/>
      <c r="R38" s="45"/>
    </row>
    <row r="39">
      <c r="A39" s="46" t="s">
        <v>84</v>
      </c>
      <c r="B39" s="48" t="n">
        <v>498.31</v>
      </c>
      <c r="C39" s="48" t="n">
        <v>568.21</v>
      </c>
      <c r="D39" s="48" t="n">
        <v>489.86</v>
      </c>
      <c r="E39" s="48" t="n">
        <v>492.91</v>
      </c>
      <c r="F39" s="48" t="n">
        <v>581.06</v>
      </c>
      <c r="G39" s="48" t="n">
        <v>456.75</v>
      </c>
      <c r="H39" s="48" t="n">
        <v>411.66</v>
      </c>
      <c r="I39" s="48" t="n">
        <v>424.38</v>
      </c>
      <c r="J39" s="48" t="n">
        <v>385.9</v>
      </c>
      <c r="K39" s="48" t="n">
        <v>370.36</v>
      </c>
      <c r="L39" s="45"/>
      <c r="M39" s="45"/>
      <c r="N39" s="45"/>
      <c r="O39" s="45"/>
      <c r="P39" s="45"/>
      <c r="Q39" s="45"/>
      <c r="R39" s="45"/>
    </row>
    <row r="40">
      <c r="A40" s="48" t="s">
        <v>85</v>
      </c>
      <c r="B40" s="48" t="n">
        <v>40.07</v>
      </c>
      <c r="C40" s="48" t="n">
        <v>35.15</v>
      </c>
      <c r="D40" s="48" t="n">
        <v>30.93</v>
      </c>
      <c r="E40" s="48" t="n">
        <v>24.08</v>
      </c>
      <c r="F40" s="48" t="n">
        <v>20.1</v>
      </c>
      <c r="G40" s="48" t="n">
        <v>13.42</v>
      </c>
      <c r="H40" s="48" t="n">
        <v>15.14</v>
      </c>
      <c r="I40" s="48" t="n">
        <v>11.78</v>
      </c>
      <c r="J40" s="48" t="n">
        <v>9.92</v>
      </c>
      <c r="K40" s="48" t="n">
        <v>10.41</v>
      </c>
      <c r="L40" s="45"/>
      <c r="M40" s="45"/>
      <c r="N40" s="45"/>
      <c r="O40" s="45"/>
      <c r="P40" s="45"/>
      <c r="Q40" s="45"/>
      <c r="R40" s="45"/>
    </row>
    <row r="41">
      <c r="A41" s="48" t="s">
        <v>86</v>
      </c>
      <c r="B41" s="48" t="n">
        <v>0</v>
      </c>
      <c r="C41" s="48" t="n">
        <v>0</v>
      </c>
      <c r="D41" s="48" t="n">
        <v>0</v>
      </c>
      <c r="E41" s="48" t="n">
        <v>0</v>
      </c>
      <c r="F41" s="48" t="n">
        <v>0</v>
      </c>
      <c r="G41" s="48" t="n">
        <v>0</v>
      </c>
      <c r="H41" s="48" t="n">
        <v>137.4</v>
      </c>
      <c r="I41" s="48" t="n">
        <v>135.77</v>
      </c>
      <c r="J41" s="48" t="n">
        <v>144.29</v>
      </c>
      <c r="K41" s="48" t="n">
        <v>175.41</v>
      </c>
      <c r="L41" s="45"/>
      <c r="M41" s="45"/>
      <c r="N41" s="45"/>
      <c r="O41" s="45"/>
      <c r="P41" s="45"/>
      <c r="Q41" s="45"/>
      <c r="R41" s="45"/>
    </row>
    <row r="42">
      <c r="A42" s="48" t="s">
        <v>87</v>
      </c>
      <c r="B42" s="48" t="n">
        <v>80.07</v>
      </c>
      <c r="C42" s="48" t="n">
        <v>95.92</v>
      </c>
      <c r="D42" s="48" t="n">
        <v>141.26</v>
      </c>
      <c r="E42" s="48" t="n">
        <v>154.72</v>
      </c>
      <c r="F42" s="48" t="n">
        <v>127.18</v>
      </c>
      <c r="G42" s="48" t="n">
        <v>133.22</v>
      </c>
      <c r="H42" s="48" t="n">
        <v>0</v>
      </c>
      <c r="I42" s="48" t="n">
        <v>0</v>
      </c>
      <c r="J42" s="48" t="n">
        <v>0</v>
      </c>
      <c r="K42" s="48" t="n">
        <v>0</v>
      </c>
      <c r="L42" s="45"/>
      <c r="M42" s="45"/>
      <c r="N42" s="45"/>
      <c r="O42" s="45"/>
      <c r="P42" s="45"/>
      <c r="Q42" s="45"/>
      <c r="R42" s="45"/>
    </row>
    <row r="43">
      <c r="A43" s="48" t="s">
        <v>88</v>
      </c>
      <c r="B43" s="48" t="n">
        <v>55.23</v>
      </c>
      <c r="C43" s="48" t="n">
        <v>58.24</v>
      </c>
      <c r="D43" s="48" t="n">
        <v>54.02</v>
      </c>
      <c r="E43" s="48" t="n">
        <v>47.82</v>
      </c>
      <c r="F43" s="48" t="n">
        <v>36.78</v>
      </c>
      <c r="G43" s="48" t="n">
        <v>29.81</v>
      </c>
      <c r="H43" s="48" t="n">
        <v>24.45</v>
      </c>
      <c r="I43" s="48" t="n">
        <v>20.35</v>
      </c>
      <c r="J43" s="48" t="n">
        <v>19.02</v>
      </c>
      <c r="K43" s="48" t="n">
        <v>16.29</v>
      </c>
      <c r="L43" s="45"/>
      <c r="M43" s="45"/>
      <c r="N43" s="45"/>
      <c r="O43" s="45"/>
      <c r="P43" s="45"/>
      <c r="Q43" s="45"/>
      <c r="R43" s="45"/>
    </row>
    <row r="44">
      <c r="A44" s="48" t="s">
        <v>89</v>
      </c>
      <c r="B44" s="48" t="n">
        <v>76.97</v>
      </c>
      <c r="C44" s="48" t="n">
        <v>77.18</v>
      </c>
      <c r="D44" s="48" t="n">
        <v>69.5</v>
      </c>
      <c r="E44" s="48" t="n">
        <v>68.97</v>
      </c>
      <c r="F44" s="48" t="n">
        <v>119.8</v>
      </c>
      <c r="G44" s="48" t="n">
        <v>89.2</v>
      </c>
      <c r="H44" s="48" t="n">
        <v>87.56</v>
      </c>
      <c r="I44" s="48" t="n">
        <v>107.71</v>
      </c>
      <c r="J44" s="48" t="n">
        <v>77.26</v>
      </c>
      <c r="K44" s="48" t="n">
        <v>42.72</v>
      </c>
      <c r="L44" s="45"/>
      <c r="M44" s="45"/>
      <c r="N44" s="45"/>
      <c r="O44" s="45"/>
      <c r="P44" s="45"/>
      <c r="Q44" s="45"/>
      <c r="R44" s="45"/>
    </row>
    <row r="45">
      <c r="A45" s="48" t="s">
        <v>90</v>
      </c>
      <c r="B45" s="48" t="n">
        <v>52.98</v>
      </c>
      <c r="C45" s="48" t="n">
        <v>54.29</v>
      </c>
      <c r="D45" s="48" t="n">
        <v>52.13</v>
      </c>
      <c r="E45" s="48" t="n">
        <v>45.44</v>
      </c>
      <c r="F45" s="48" t="n">
        <v>41.24</v>
      </c>
      <c r="G45" s="48" t="n">
        <v>32.57</v>
      </c>
      <c r="H45" s="48" t="n">
        <v>35.9</v>
      </c>
      <c r="I45" s="48" t="n">
        <v>34.05</v>
      </c>
      <c r="J45" s="48" t="n">
        <v>30.63</v>
      </c>
      <c r="K45" s="48" t="n">
        <v>17.59</v>
      </c>
      <c r="L45" s="45"/>
      <c r="M45" s="45"/>
      <c r="N45" s="45"/>
      <c r="O45" s="45"/>
      <c r="P45" s="45"/>
      <c r="Q45" s="45"/>
      <c r="R45" s="45"/>
    </row>
    <row r="46">
      <c r="A46" s="48" t="s">
        <v>91</v>
      </c>
      <c r="B46" s="48" t="n">
        <v>9.95</v>
      </c>
      <c r="C46" s="48" t="n">
        <v>12.23</v>
      </c>
      <c r="D46" s="48" t="n">
        <v>18.22</v>
      </c>
      <c r="E46" s="48" t="n">
        <v>19.79</v>
      </c>
      <c r="F46" s="48" t="n">
        <v>15.36</v>
      </c>
      <c r="G46" s="48" t="n">
        <v>16.1</v>
      </c>
      <c r="H46" s="48" t="n">
        <v>0</v>
      </c>
      <c r="I46" s="48" t="n">
        <v>0</v>
      </c>
      <c r="J46" s="48" t="n">
        <v>0</v>
      </c>
      <c r="K46" s="48" t="n">
        <v>0</v>
      </c>
      <c r="L46" s="45"/>
      <c r="M46" s="45"/>
      <c r="N46" s="45"/>
      <c r="O46" s="45"/>
      <c r="P46" s="45"/>
      <c r="Q46" s="45"/>
      <c r="R46" s="45"/>
    </row>
    <row r="47">
      <c r="A47" s="48" t="s">
        <v>92</v>
      </c>
      <c r="B47" s="48" t="n">
        <v>1.9</v>
      </c>
      <c r="C47" s="48" t="n">
        <v>3.14</v>
      </c>
      <c r="D47" s="48" t="n">
        <v>2.67</v>
      </c>
      <c r="E47" s="48" t="n">
        <v>3.34</v>
      </c>
      <c r="F47" s="48" t="n">
        <v>2.96</v>
      </c>
      <c r="G47" s="48" t="n">
        <v>0</v>
      </c>
      <c r="H47" s="48" t="n">
        <v>0</v>
      </c>
      <c r="I47" s="48" t="n">
        <v>0</v>
      </c>
      <c r="J47" s="48" t="n">
        <v>0</v>
      </c>
      <c r="K47" s="48" t="n">
        <v>0</v>
      </c>
      <c r="L47" s="45"/>
      <c r="M47" s="45"/>
      <c r="N47" s="45"/>
      <c r="O47" s="45"/>
      <c r="P47" s="45"/>
      <c r="Q47" s="45"/>
      <c r="R47" s="45"/>
    </row>
    <row r="48">
      <c r="A48" s="48" t="s">
        <v>93</v>
      </c>
      <c r="B48" s="48" t="n">
        <v>0</v>
      </c>
      <c r="C48" s="48" t="n">
        <v>0</v>
      </c>
      <c r="D48" s="48" t="n">
        <v>0</v>
      </c>
      <c r="E48" s="48" t="n">
        <v>0</v>
      </c>
      <c r="F48" s="48" t="n">
        <v>0</v>
      </c>
      <c r="G48" s="48" t="n">
        <v>0</v>
      </c>
      <c r="H48" s="48" t="n">
        <v>0</v>
      </c>
      <c r="I48" s="48" t="n">
        <v>0</v>
      </c>
      <c r="J48" s="48" t="n">
        <v>0.16</v>
      </c>
      <c r="K48" s="48" t="n">
        <v>0.16</v>
      </c>
      <c r="L48" s="45"/>
      <c r="M48" s="45"/>
      <c r="N48" s="45"/>
      <c r="O48" s="45"/>
      <c r="P48" s="45"/>
      <c r="Q48" s="45"/>
      <c r="R48" s="45"/>
    </row>
    <row r="49">
      <c r="A49" s="48" t="s">
        <v>94</v>
      </c>
      <c r="B49" s="48" t="n">
        <v>0.76</v>
      </c>
      <c r="C49" s="48" t="n">
        <v>1.03</v>
      </c>
      <c r="D49" s="48" t="n">
        <v>0.79</v>
      </c>
      <c r="E49" s="48" t="n">
        <v>0</v>
      </c>
      <c r="F49" s="48" t="n">
        <v>0</v>
      </c>
      <c r="G49" s="48" t="n">
        <v>0.01</v>
      </c>
      <c r="H49" s="48" t="n">
        <v>0.73</v>
      </c>
      <c r="I49" s="48" t="n">
        <v>0</v>
      </c>
      <c r="J49" s="48" t="n">
        <v>0</v>
      </c>
      <c r="K49" s="48" t="n">
        <v>0</v>
      </c>
      <c r="L49" s="45"/>
      <c r="M49" s="45"/>
      <c r="N49" s="45"/>
      <c r="O49" s="45"/>
      <c r="P49" s="45"/>
      <c r="Q49" s="45"/>
      <c r="R49" s="45"/>
    </row>
    <row r="50">
      <c r="A50" s="48" t="s">
        <v>95</v>
      </c>
      <c r="B50" s="48" t="n">
        <v>180.38</v>
      </c>
      <c r="C50" s="48" t="n">
        <v>231.03</v>
      </c>
      <c r="D50" s="48" t="n">
        <v>120.34</v>
      </c>
      <c r="E50" s="48" t="n">
        <v>128.74</v>
      </c>
      <c r="F50" s="48" t="n">
        <v>217.64</v>
      </c>
      <c r="G50" s="48" t="n">
        <v>142.42</v>
      </c>
      <c r="H50" s="48" t="n">
        <v>110.49</v>
      </c>
      <c r="I50" s="48" t="n">
        <v>114.73</v>
      </c>
      <c r="J50" s="48" t="n">
        <v>104.63</v>
      </c>
      <c r="K50" s="48" t="n">
        <v>107.79</v>
      </c>
      <c r="L50" s="45"/>
      <c r="M50" s="45"/>
      <c r="N50" s="45"/>
      <c r="O50" s="45"/>
      <c r="P50" s="45"/>
      <c r="Q50" s="45"/>
      <c r="R50" s="45"/>
    </row>
    <row r="5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5"/>
      <c r="M51" s="45"/>
      <c r="N51" s="45"/>
      <c r="O51" s="45"/>
      <c r="P51" s="45"/>
      <c r="Q51" s="45"/>
      <c r="R51" s="45"/>
    </row>
    <row r="5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5"/>
      <c r="M52" s="45"/>
      <c r="N52" s="45"/>
      <c r="O52" s="45"/>
      <c r="P52" s="45"/>
      <c r="Q52" s="45"/>
      <c r="R52" s="45"/>
    </row>
    <row r="53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5"/>
      <c r="M53" s="45"/>
      <c r="N53" s="45"/>
      <c r="O53" s="45"/>
      <c r="P53" s="45"/>
      <c r="Q53" s="45"/>
      <c r="R53" s="45"/>
    </row>
    <row r="54">
      <c r="A54" s="48" t="s">
        <v>96</v>
      </c>
      <c r="B54" s="48" t="s">
        <v>97</v>
      </c>
      <c r="C54" s="48" t="s">
        <v>98</v>
      </c>
      <c r="D54" s="48" t="s">
        <v>99</v>
      </c>
      <c r="E54" s="48" t="s">
        <v>100</v>
      </c>
      <c r="F54" s="48" t="s">
        <v>101</v>
      </c>
      <c r="G54" s="48" t="s">
        <v>102</v>
      </c>
      <c r="H54" s="48" t="s">
        <v>103</v>
      </c>
      <c r="I54" s="48" t="s">
        <v>104</v>
      </c>
      <c r="J54" s="48" t="s">
        <v>105</v>
      </c>
      <c r="K54" s="48" t="s">
        <v>106</v>
      </c>
      <c r="L54" s="45"/>
      <c r="M54" s="45"/>
      <c r="N54" s="45"/>
      <c r="O54" s="45"/>
      <c r="P54" s="45"/>
      <c r="Q54" s="45"/>
      <c r="R54" s="45"/>
    </row>
    <row r="55">
      <c r="A55" s="48" t="s">
        <v>107</v>
      </c>
      <c r="B55" s="48" t="s">
        <v>108</v>
      </c>
      <c r="C55" s="48" t="s">
        <v>109</v>
      </c>
      <c r="D55" s="48" t="s">
        <v>110</v>
      </c>
      <c r="E55" s="48" t="s">
        <v>111</v>
      </c>
      <c r="F55" s="48" t="s">
        <v>112</v>
      </c>
      <c r="G55" s="48" t="s">
        <v>113</v>
      </c>
      <c r="H55" s="48" t="s">
        <v>114</v>
      </c>
      <c r="I55" s="48" t="s">
        <v>115</v>
      </c>
      <c r="J55" s="48" t="s">
        <v>116</v>
      </c>
      <c r="K55" s="48" t="s">
        <v>117</v>
      </c>
      <c r="L55" s="45"/>
      <c r="M55" s="45"/>
      <c r="N55" s="45"/>
      <c r="O55" s="45"/>
      <c r="P55" s="45"/>
      <c r="Q55" s="45"/>
      <c r="R55" s="45"/>
    </row>
    <row r="56">
      <c r="A56" s="48" t="s">
        <v>118</v>
      </c>
      <c r="B56" s="48" t="s">
        <v>119</v>
      </c>
      <c r="C56" s="48" t="s">
        <v>120</v>
      </c>
      <c r="D56" s="48" t="s">
        <v>121</v>
      </c>
      <c r="E56" s="48" t="s">
        <v>122</v>
      </c>
      <c r="F56" s="48" t="s">
        <v>123</v>
      </c>
      <c r="G56" s="48" t="s">
        <v>124</v>
      </c>
      <c r="H56" s="48" t="s">
        <v>125</v>
      </c>
      <c r="I56" s="48" t="s">
        <v>126</v>
      </c>
      <c r="J56" s="48" t="s">
        <v>127</v>
      </c>
      <c r="K56" s="48" t="s">
        <v>128</v>
      </c>
      <c r="L56" s="45"/>
      <c r="M56" s="45"/>
      <c r="N56" s="45"/>
      <c r="O56" s="45"/>
      <c r="P56" s="45"/>
      <c r="Q56" s="45"/>
      <c r="R56" s="45"/>
    </row>
    <row r="57">
      <c r="A57" s="48" t="s">
        <v>129</v>
      </c>
      <c r="B57" s="48" t="n">
        <v>344.02</v>
      </c>
      <c r="C57" s="48" t="n">
        <v>231.02</v>
      </c>
      <c r="D57" s="48" t="n">
        <v>99.66</v>
      </c>
      <c r="E57" s="48" t="n">
        <v>37.98</v>
      </c>
      <c r="F57" s="48" t="n">
        <v>-22.3</v>
      </c>
      <c r="G57" s="48" t="n">
        <v>-0.97</v>
      </c>
      <c r="H57" s="48" t="n">
        <v>-16.71</v>
      </c>
      <c r="I57" s="48" t="n">
        <v>-56.62</v>
      </c>
      <c r="J57" s="48" t="n">
        <v>-40.11</v>
      </c>
      <c r="K57" s="48" t="n">
        <v>-36.78</v>
      </c>
      <c r="L57" s="45"/>
      <c r="M57" s="45"/>
      <c r="N57" s="45"/>
      <c r="O57" s="45"/>
      <c r="P57" s="45"/>
      <c r="Q57" s="45"/>
      <c r="R57" s="45"/>
    </row>
    <row r="58">
      <c r="A58" s="48" t="s">
        <v>130</v>
      </c>
      <c r="B58" s="48" t="n">
        <v>2525.19</v>
      </c>
      <c r="C58" s="48" t="n">
        <v>2517.27</v>
      </c>
      <c r="D58" s="48" t="n">
        <v>2251.73</v>
      </c>
      <c r="E58" s="48" t="n">
        <v>2166.11</v>
      </c>
      <c r="F58" s="48" t="n">
        <v>2207.66</v>
      </c>
      <c r="G58" s="48" t="n">
        <v>1856.52</v>
      </c>
      <c r="H58" s="48" t="n">
        <v>1590.24</v>
      </c>
      <c r="I58" s="48" t="n">
        <v>1378.62</v>
      </c>
      <c r="J58" s="48" t="n">
        <v>1122.49</v>
      </c>
      <c r="K58" s="48" t="n">
        <v>901.81</v>
      </c>
      <c r="L58" s="45"/>
      <c r="M58" s="45"/>
      <c r="N58" s="45"/>
      <c r="O58" s="45"/>
      <c r="P58" s="45"/>
      <c r="Q58" s="45"/>
      <c r="R58" s="45"/>
    </row>
    <row r="59">
      <c r="A59" s="48" t="s">
        <v>131</v>
      </c>
      <c r="B59" s="48" t="n">
        <v>0.8311</v>
      </c>
      <c r="C59" s="48" t="n">
        <v>0.8421</v>
      </c>
      <c r="D59" s="48" t="n">
        <v>0.8257</v>
      </c>
      <c r="E59" s="48" t="n">
        <v>0.8516</v>
      </c>
      <c r="F59" s="48" t="n">
        <v>0.8652</v>
      </c>
      <c r="G59" s="48" t="n">
        <v>0.87</v>
      </c>
      <c r="H59" s="48" t="n">
        <v>0.8688</v>
      </c>
      <c r="I59" s="48" t="n">
        <v>0.8625</v>
      </c>
      <c r="J59" s="48" t="n">
        <v>0.8339</v>
      </c>
      <c r="K59" s="48" t="n">
        <v>0.7985</v>
      </c>
      <c r="L59" s="45"/>
      <c r="M59" s="45"/>
      <c r="N59" s="45"/>
      <c r="O59" s="45"/>
      <c r="P59" s="45"/>
      <c r="Q59" s="45"/>
      <c r="R59" s="45"/>
    </row>
    <row r="60">
      <c r="A60" s="48" t="s">
        <v>132</v>
      </c>
      <c r="B60" s="48" t="n">
        <v>0.1701</v>
      </c>
      <c r="C60" s="48" t="n">
        <v>0.1984</v>
      </c>
      <c r="D60" s="48" t="n">
        <v>0.2533</v>
      </c>
      <c r="E60" s="48" t="n">
        <v>0.2291</v>
      </c>
      <c r="F60" s="48" t="n">
        <v>0.203</v>
      </c>
      <c r="G60" s="48" t="n">
        <v>0.1691</v>
      </c>
      <c r="H60" s="48" t="n">
        <v>0.0724</v>
      </c>
      <c r="I60" s="48" t="n">
        <v>0.7011</v>
      </c>
      <c r="J60" s="48" t="n">
        <v>0.6528</v>
      </c>
      <c r="K60" s="48" t="n">
        <v>0.592</v>
      </c>
      <c r="L60" s="45"/>
      <c r="M60" s="45"/>
      <c r="N60" s="45"/>
      <c r="O60" s="45"/>
      <c r="P60" s="45"/>
      <c r="Q60" s="45"/>
      <c r="R60" s="45"/>
    </row>
    <row r="61">
      <c r="A61" s="48" t="s">
        <v>133</v>
      </c>
      <c r="B61" s="48" t="n">
        <v>0</v>
      </c>
      <c r="C61" s="48" t="n">
        <v>0</v>
      </c>
      <c r="D61" s="48" t="n">
        <v>0</v>
      </c>
      <c r="E61" s="48" t="n">
        <v>0</v>
      </c>
      <c r="F61" s="48" t="n">
        <v>0</v>
      </c>
      <c r="G61" s="48" t="n">
        <v>0</v>
      </c>
      <c r="H61" s="48" t="n">
        <v>0</v>
      </c>
      <c r="I61" s="48" t="n">
        <v>3.44</v>
      </c>
      <c r="J61" s="48" t="n">
        <v>2.41</v>
      </c>
      <c r="K61" s="48" t="n">
        <v>1.41</v>
      </c>
      <c r="L61" s="45"/>
      <c r="M61" s="45"/>
      <c r="N61" s="45"/>
      <c r="O61" s="45"/>
      <c r="P61" s="45"/>
      <c r="Q61" s="45"/>
      <c r="R61" s="45"/>
    </row>
    <row r="62">
      <c r="A62" s="48" t="s">
        <v>134</v>
      </c>
      <c r="B62" s="48" t="n">
        <v>513.16</v>
      </c>
      <c r="C62" s="48" t="n">
        <v>472.18</v>
      </c>
      <c r="D62" s="48" t="n">
        <v>475.27</v>
      </c>
      <c r="E62" s="48" t="n">
        <v>377.53</v>
      </c>
      <c r="F62" s="48" t="n">
        <v>344.03</v>
      </c>
      <c r="G62" s="48" t="n">
        <v>277.44</v>
      </c>
      <c r="H62" s="48" t="n">
        <v>240.18</v>
      </c>
      <c r="I62" s="48" t="n">
        <v>219.85</v>
      </c>
      <c r="J62" s="48" t="n">
        <v>223.61</v>
      </c>
      <c r="K62" s="48" t="n">
        <v>227.54</v>
      </c>
      <c r="L62" s="45"/>
      <c r="M62" s="45"/>
      <c r="N62" s="45"/>
      <c r="O62" s="45"/>
      <c r="P62" s="45"/>
      <c r="Q62" s="45"/>
      <c r="R62" s="45"/>
    </row>
    <row r="63">
      <c r="A63" s="48" t="s">
        <v>135</v>
      </c>
      <c r="B63" s="48" t="n">
        <v>0.1689</v>
      </c>
      <c r="C63" s="48" t="n">
        <v>0.1579</v>
      </c>
      <c r="D63" s="48" t="n">
        <v>0.1743</v>
      </c>
      <c r="E63" s="48" t="n">
        <v>0.1484</v>
      </c>
      <c r="F63" s="48" t="n">
        <v>0.1348</v>
      </c>
      <c r="G63" s="48" t="n">
        <v>0.13</v>
      </c>
      <c r="H63" s="48" t="n">
        <v>0.1312</v>
      </c>
      <c r="I63" s="48" t="n">
        <v>0.1375</v>
      </c>
      <c r="J63" s="48" t="n">
        <v>0.1661</v>
      </c>
      <c r="K63" s="48" t="n">
        <v>0.2015</v>
      </c>
      <c r="L63" s="45"/>
      <c r="M63" s="45"/>
      <c r="N63" s="45"/>
      <c r="O63" s="45"/>
      <c r="P63" s="45"/>
      <c r="Q63" s="45"/>
      <c r="R63" s="45"/>
    </row>
    <row r="64">
      <c r="A64" s="48" t="s">
        <v>136</v>
      </c>
      <c r="B64" s="48" t="n">
        <v>0.0829</v>
      </c>
      <c r="C64" s="48" t="n">
        <v>0.0817</v>
      </c>
      <c r="D64" s="48" t="n">
        <v>0.082</v>
      </c>
      <c r="E64" s="48" t="n">
        <v>0.0879</v>
      </c>
      <c r="F64" s="48" t="n">
        <v>0.079</v>
      </c>
      <c r="G64" s="48" t="n">
        <v>0.0875</v>
      </c>
      <c r="H64" s="48" t="n">
        <v>0.0965</v>
      </c>
      <c r="I64" s="48" t="n">
        <v>0.1076</v>
      </c>
      <c r="J64" s="48" t="n">
        <v>0.1282</v>
      </c>
      <c r="K64" s="48" t="n">
        <v>0.1523</v>
      </c>
      <c r="L64" s="45"/>
      <c r="M64" s="45"/>
      <c r="N64" s="45"/>
      <c r="O64" s="45"/>
      <c r="P64" s="45"/>
      <c r="Q64" s="45"/>
      <c r="R64" s="45"/>
    </row>
    <row r="65">
      <c r="A65" s="48" t="s">
        <v>137</v>
      </c>
      <c r="B65" s="48" t="n">
        <v>0.074</v>
      </c>
      <c r="C65" s="48" t="n">
        <v>0.0732</v>
      </c>
      <c r="D65" s="48" t="n">
        <v>0.073</v>
      </c>
      <c r="E65" s="48" t="n">
        <v>0.0776</v>
      </c>
      <c r="F65" s="48" t="n">
        <v>0.0685</v>
      </c>
      <c r="G65" s="48" t="n">
        <v>0.076</v>
      </c>
      <c r="H65" s="48" t="n">
        <v>0.0827</v>
      </c>
      <c r="I65" s="48" t="n">
        <v>0.0954</v>
      </c>
      <c r="J65" s="48" t="n">
        <v>0.1132</v>
      </c>
      <c r="K65" s="48" t="n">
        <v>0.128</v>
      </c>
      <c r="L65" s="45"/>
      <c r="M65" s="45"/>
      <c r="N65" s="45"/>
      <c r="O65" s="45"/>
      <c r="P65" s="45"/>
      <c r="Q65" s="45"/>
      <c r="R65" s="45"/>
    </row>
    <row r="66">
      <c r="A66" s="48" t="s">
        <v>138</v>
      </c>
      <c r="B66" s="48" t="n">
        <v>0.1099</v>
      </c>
      <c r="C66" s="48" t="n">
        <v>0.0983</v>
      </c>
      <c r="D66" s="48" t="n">
        <v>0.1074</v>
      </c>
      <c r="E66" s="48" t="n">
        <v>0.1119</v>
      </c>
      <c r="F66" s="48" t="n">
        <v>0.1329</v>
      </c>
      <c r="G66" s="48" t="n">
        <v>0.1508</v>
      </c>
      <c r="H66" s="48" t="n">
        <v>0.1663</v>
      </c>
      <c r="I66" s="48" t="n">
        <v>0.1282</v>
      </c>
      <c r="J66" s="48" t="n">
        <v>0.1323</v>
      </c>
      <c r="K66" s="48" t="n">
        <v>0.19</v>
      </c>
      <c r="L66" s="45"/>
      <c r="M66" s="45"/>
      <c r="N66" s="45"/>
      <c r="O66" s="45"/>
      <c r="P66" s="45"/>
      <c r="Q66" s="45"/>
      <c r="R66" s="45"/>
    </row>
    <row r="67">
      <c r="A67" s="48" t="s">
        <v>139</v>
      </c>
      <c r="B67" s="48" t="n">
        <v>182.72</v>
      </c>
      <c r="C67" s="48" t="n">
        <v>235.29</v>
      </c>
      <c r="D67" s="48" t="n">
        <v>123.58</v>
      </c>
      <c r="E67" s="48" t="n">
        <v>133.18</v>
      </c>
      <c r="F67" s="48" t="n">
        <v>221.64</v>
      </c>
      <c r="G67" s="48" t="n">
        <v>142.42</v>
      </c>
      <c r="H67" s="48" t="n">
        <v>110.49</v>
      </c>
      <c r="I67" s="48" t="n">
        <v>114.73</v>
      </c>
      <c r="J67" s="48" t="n">
        <v>104.63</v>
      </c>
      <c r="K67" s="48" t="n">
        <v>107.79</v>
      </c>
      <c r="L67" s="45"/>
      <c r="M67" s="45"/>
      <c r="N67" s="45"/>
      <c r="O67" s="45"/>
      <c r="P67" s="45"/>
      <c r="Q67" s="45"/>
      <c r="R67" s="45"/>
    </row>
    <row r="68">
      <c r="A68" s="48" t="s">
        <v>140</v>
      </c>
      <c r="B68" s="48" t="n">
        <v>0.0601</v>
      </c>
      <c r="C68" s="48" t="n">
        <v>0.0787</v>
      </c>
      <c r="D68" s="48" t="n">
        <v>0.0453</v>
      </c>
      <c r="E68" s="48" t="n">
        <v>0.0524</v>
      </c>
      <c r="F68" s="48" t="n">
        <v>0.0869</v>
      </c>
      <c r="G68" s="48" t="n">
        <v>0.0667</v>
      </c>
      <c r="H68" s="48" t="n">
        <v>0.0604</v>
      </c>
      <c r="I68" s="48" t="n">
        <v>0.0718</v>
      </c>
      <c r="J68" s="48" t="n">
        <v>0.0777</v>
      </c>
      <c r="K68" s="48" t="n">
        <v>0.0954</v>
      </c>
      <c r="L68" s="45"/>
      <c r="M68" s="45"/>
      <c r="N68" s="45"/>
      <c r="O68" s="45"/>
      <c r="P68" s="45"/>
      <c r="Q68" s="45"/>
      <c r="R68" s="45"/>
    </row>
    <row r="69">
      <c r="A69" s="48" t="s">
        <v>141</v>
      </c>
      <c r="B69" s="48" t="n">
        <v>0.1642</v>
      </c>
      <c r="C69" s="48" t="n">
        <v>0.1904</v>
      </c>
      <c r="D69" s="48" t="n">
        <v>0.1798</v>
      </c>
      <c r="E69" s="48" t="n">
        <v>0.1942</v>
      </c>
      <c r="F69" s="48" t="n">
        <v>0.2281</v>
      </c>
      <c r="G69" s="48" t="n">
        <v>0.214</v>
      </c>
      <c r="H69" s="48" t="n">
        <v>0.2249</v>
      </c>
      <c r="I69" s="48" t="n">
        <v>0.2655</v>
      </c>
      <c r="J69" s="48" t="n">
        <v>0.2867</v>
      </c>
      <c r="K69" s="48" t="n">
        <v>0.3279</v>
      </c>
      <c r="L69" s="45"/>
      <c r="M69" s="45"/>
      <c r="N69" s="45"/>
      <c r="O69" s="45"/>
      <c r="P69" s="45"/>
      <c r="Q69" s="45"/>
      <c r="R69" s="45"/>
    </row>
    <row r="70">
      <c r="A70" s="48" t="s">
        <v>142</v>
      </c>
      <c r="B70" s="48" t="n">
        <v>496.1</v>
      </c>
      <c r="C70" s="48" t="n">
        <v>565.16</v>
      </c>
      <c r="D70" s="48" t="n">
        <v>486.98</v>
      </c>
      <c r="E70" s="48" t="n">
        <v>490.66</v>
      </c>
      <c r="F70" s="48" t="n">
        <v>579.14</v>
      </c>
      <c r="G70" s="48" t="n">
        <v>456.74</v>
      </c>
      <c r="H70" s="48" t="n">
        <v>410.93</v>
      </c>
      <c r="I70" s="48" t="n">
        <v>424.38</v>
      </c>
      <c r="J70" s="48" t="n">
        <v>385.75</v>
      </c>
      <c r="K70" s="48" t="n">
        <v>370.2</v>
      </c>
      <c r="L70" s="45"/>
      <c r="M70" s="45"/>
      <c r="N70" s="45"/>
      <c r="O70" s="45"/>
      <c r="P70" s="45"/>
      <c r="Q70" s="45"/>
      <c r="R70" s="45"/>
    </row>
    <row r="71">
      <c r="A71" s="48" t="s">
        <v>143</v>
      </c>
      <c r="B71" s="48" t="n">
        <v>0.9947</v>
      </c>
      <c r="C71" s="48" t="n">
        <v>0.9927</v>
      </c>
      <c r="D71" s="48" t="n">
        <v>0.993</v>
      </c>
      <c r="E71" s="48" t="n">
        <v>0.9932</v>
      </c>
      <c r="F71" s="48" t="n">
        <v>0.9949</v>
      </c>
      <c r="G71" s="48" t="n">
        <v>0</v>
      </c>
      <c r="H71" s="48" t="n">
        <v>0.9982</v>
      </c>
      <c r="I71" s="48" t="n">
        <v>0</v>
      </c>
      <c r="J71" s="48" t="n">
        <v>0.9996</v>
      </c>
      <c r="K71" s="48" t="n">
        <v>0.9996</v>
      </c>
      <c r="L71" s="45"/>
      <c r="M71" s="45"/>
      <c r="N71" s="45"/>
      <c r="O71" s="45"/>
      <c r="P71" s="45"/>
      <c r="Q71" s="45"/>
      <c r="R71" s="45"/>
    </row>
    <row r="72">
      <c r="A72" s="48" t="s">
        <v>144</v>
      </c>
      <c r="B72" s="48" t="n">
        <v>40.07</v>
      </c>
      <c r="C72" s="48" t="n">
        <v>35.15</v>
      </c>
      <c r="D72" s="48" t="n">
        <v>30.93</v>
      </c>
      <c r="E72" s="48" t="n">
        <v>24.08</v>
      </c>
      <c r="F72" s="48" t="n">
        <v>20.1</v>
      </c>
      <c r="G72" s="48" t="n">
        <v>13.42</v>
      </c>
      <c r="H72" s="48" t="n">
        <v>15.14</v>
      </c>
      <c r="I72" s="48" t="n">
        <v>11.78</v>
      </c>
      <c r="J72" s="48" t="n">
        <v>9.92</v>
      </c>
      <c r="K72" s="48" t="n">
        <v>10.41</v>
      </c>
      <c r="L72" s="45"/>
      <c r="M72" s="45"/>
      <c r="N72" s="45"/>
      <c r="O72" s="45"/>
      <c r="P72" s="45"/>
      <c r="Q72" s="45"/>
      <c r="R72" s="45"/>
    </row>
    <row r="73">
      <c r="A73" s="48" t="s">
        <v>145</v>
      </c>
      <c r="B73" s="48" t="n">
        <v>0</v>
      </c>
      <c r="C73" s="48" t="n">
        <v>0</v>
      </c>
      <c r="D73" s="48" t="n">
        <v>0</v>
      </c>
      <c r="E73" s="48" t="n">
        <v>0</v>
      </c>
      <c r="F73" s="48" t="n">
        <v>0</v>
      </c>
      <c r="G73" s="48" t="n">
        <v>0</v>
      </c>
      <c r="H73" s="48" t="n">
        <v>0</v>
      </c>
      <c r="I73" s="48" t="n">
        <v>0.43</v>
      </c>
      <c r="J73" s="48" t="n">
        <v>0.23</v>
      </c>
      <c r="K73" s="48" t="n">
        <v>0.34</v>
      </c>
      <c r="L73" s="45"/>
      <c r="M73" s="45"/>
      <c r="N73" s="45"/>
      <c r="O73" s="45"/>
      <c r="P73" s="45"/>
      <c r="Q73" s="45"/>
      <c r="R73" s="45"/>
    </row>
    <row r="74">
      <c r="A74" s="48" t="s">
        <v>146</v>
      </c>
      <c r="B74" s="48" t="n">
        <v>0</v>
      </c>
      <c r="C74" s="48" t="n">
        <v>0</v>
      </c>
      <c r="D74" s="48" t="n">
        <v>0</v>
      </c>
      <c r="E74" s="48" t="n">
        <v>0</v>
      </c>
      <c r="F74" s="48" t="n">
        <v>0</v>
      </c>
      <c r="G74" s="48" t="n">
        <v>0</v>
      </c>
      <c r="H74" s="48" t="n">
        <v>4.47</v>
      </c>
      <c r="I74" s="48" t="n">
        <v>0</v>
      </c>
      <c r="J74" s="48" t="n">
        <v>0</v>
      </c>
      <c r="K74" s="48" t="n">
        <v>0</v>
      </c>
      <c r="L74" s="45"/>
      <c r="M74" s="45"/>
      <c r="N74" s="45"/>
      <c r="O74" s="45"/>
      <c r="P74" s="45"/>
      <c r="Q74" s="45"/>
      <c r="R74" s="45"/>
    </row>
    <row r="75">
      <c r="A75" s="48" t="s">
        <v>147</v>
      </c>
      <c r="B75" s="48" t="n">
        <v>2.65</v>
      </c>
      <c r="C75" s="48" t="n">
        <v>4.17</v>
      </c>
      <c r="D75" s="48" t="n">
        <v>3.46</v>
      </c>
      <c r="E75" s="48" t="n">
        <v>3.34</v>
      </c>
      <c r="F75" s="48" t="n">
        <v>2.96</v>
      </c>
      <c r="G75" s="48" t="n">
        <v>0.01</v>
      </c>
      <c r="H75" s="48" t="n">
        <v>0.73</v>
      </c>
      <c r="I75" s="48" t="n">
        <v>0</v>
      </c>
      <c r="J75" s="48" t="n">
        <v>0.16</v>
      </c>
      <c r="K75" s="48" t="n">
        <v>0.16</v>
      </c>
      <c r="L75" s="45"/>
      <c r="M75" s="45"/>
      <c r="N75" s="45"/>
      <c r="O75" s="45"/>
      <c r="P75" s="45"/>
      <c r="Q75" s="45"/>
      <c r="R75" s="45"/>
    </row>
    <row r="76">
      <c r="A76" s="48" t="s">
        <v>148</v>
      </c>
      <c r="B76" s="48" t="n">
        <v>0.0053</v>
      </c>
      <c r="C76" s="48" t="n">
        <v>0.0073</v>
      </c>
      <c r="D76" s="48" t="n">
        <v>0.007</v>
      </c>
      <c r="E76" s="48" t="n">
        <v>0.0068</v>
      </c>
      <c r="F76" s="48" t="n">
        <v>0.0051</v>
      </c>
      <c r="G76" s="48" t="n">
        <v>0</v>
      </c>
      <c r="H76" s="48" t="n">
        <v>0.0018</v>
      </c>
      <c r="I76" s="48" t="n">
        <v>0</v>
      </c>
      <c r="J76" s="48" t="n">
        <v>0.0004</v>
      </c>
      <c r="K76" s="48" t="n">
        <v>0.0004</v>
      </c>
      <c r="L76" s="45"/>
      <c r="M76" s="45"/>
      <c r="N76" s="45"/>
      <c r="O76" s="45"/>
      <c r="P76" s="45"/>
      <c r="Q76" s="45"/>
      <c r="R76" s="45"/>
    </row>
    <row r="77">
      <c r="A77" s="48" t="s">
        <v>149</v>
      </c>
      <c r="B77" s="48" t="n">
        <v>0</v>
      </c>
      <c r="C77" s="48" t="n">
        <v>0</v>
      </c>
      <c r="D77" s="48" t="n">
        <v>0</v>
      </c>
      <c r="E77" s="48" t="n">
        <v>0</v>
      </c>
      <c r="F77" s="48" t="n">
        <v>0</v>
      </c>
      <c r="G77" s="48" t="n">
        <v>0</v>
      </c>
      <c r="H77" s="48" t="n">
        <v>0</v>
      </c>
      <c r="I77" s="48" t="n">
        <v>0</v>
      </c>
      <c r="J77" s="48" t="n">
        <v>0.16</v>
      </c>
      <c r="K77" s="48" t="n">
        <v>0.16</v>
      </c>
      <c r="L77" s="45"/>
      <c r="M77" s="45"/>
      <c r="N77" s="45"/>
      <c r="O77" s="45"/>
      <c r="P77" s="45"/>
      <c r="Q77" s="45"/>
      <c r="R77" s="45"/>
    </row>
    <row r="78">
      <c r="A78" s="48" t="s">
        <v>150</v>
      </c>
      <c r="B78" s="48" t="n">
        <v>0.8358</v>
      </c>
      <c r="C78" s="48" t="n">
        <v>0.8096</v>
      </c>
      <c r="D78" s="48" t="n">
        <v>0.8202</v>
      </c>
      <c r="E78" s="48" t="n">
        <v>0.8058</v>
      </c>
      <c r="F78" s="48" t="n">
        <v>0.7719</v>
      </c>
      <c r="G78" s="48" t="n">
        <v>0.786</v>
      </c>
      <c r="H78" s="48" t="n">
        <v>0.7751</v>
      </c>
      <c r="I78" s="48" t="n">
        <v>0.7345</v>
      </c>
      <c r="J78" s="48" t="n">
        <v>0.7133</v>
      </c>
      <c r="K78" s="48" t="n">
        <v>0.6721</v>
      </c>
      <c r="L78" s="45"/>
      <c r="M78" s="45"/>
      <c r="N78" s="45"/>
      <c r="O78" s="45"/>
      <c r="P78" s="45"/>
      <c r="Q78" s="45"/>
      <c r="R78" s="45"/>
    </row>
    <row r="79">
      <c r="A79" s="48" t="s">
        <v>151</v>
      </c>
      <c r="B79" s="48" t="n">
        <v>12.52</v>
      </c>
      <c r="C79" s="48" t="n">
        <v>12.56</v>
      </c>
      <c r="D79" s="48" t="n">
        <v>12.56</v>
      </c>
      <c r="E79" s="48" t="n">
        <v>12.56</v>
      </c>
      <c r="F79" s="48" t="n">
        <v>12.56</v>
      </c>
      <c r="G79" s="48" t="n">
        <v>12.56</v>
      </c>
      <c r="H79" s="48" t="n">
        <v>12.56</v>
      </c>
      <c r="I79" s="48" t="n">
        <v>12.56</v>
      </c>
      <c r="J79" s="48" t="n">
        <v>12.56</v>
      </c>
      <c r="K79" s="48" t="n">
        <v>12.56</v>
      </c>
      <c r="L79" s="45"/>
      <c r="M79" s="45"/>
      <c r="N79" s="45"/>
      <c r="O79" s="45"/>
      <c r="P79" s="45"/>
      <c r="Q79" s="45"/>
      <c r="R79" s="45"/>
    </row>
    <row r="80">
      <c r="A80" s="48" t="s">
        <v>152</v>
      </c>
      <c r="B80" s="48" t="n">
        <v>0.02</v>
      </c>
      <c r="C80" s="48" t="n">
        <v>13.75</v>
      </c>
      <c r="D80" s="48" t="n">
        <v>13.75</v>
      </c>
      <c r="E80" s="48" t="n">
        <v>13.75</v>
      </c>
      <c r="F80" s="48" t="n">
        <v>13.75</v>
      </c>
      <c r="G80" s="48" t="n">
        <v>13.75</v>
      </c>
      <c r="H80" s="48" t="n">
        <v>13.75</v>
      </c>
      <c r="I80" s="48" t="n">
        <v>13.75</v>
      </c>
      <c r="J80" s="48" t="n">
        <v>13.75</v>
      </c>
      <c r="K80" s="48" t="n">
        <v>13.75</v>
      </c>
      <c r="L80" s="45"/>
      <c r="M80" s="45"/>
      <c r="N80" s="45"/>
      <c r="O80" s="45"/>
      <c r="P80" s="45"/>
      <c r="Q80" s="45"/>
      <c r="R80" s="45"/>
    </row>
    <row r="81">
      <c r="A81" s="48" t="s">
        <v>153</v>
      </c>
      <c r="B81" s="48" t="n">
        <v>1.2</v>
      </c>
      <c r="C81" s="48" t="n">
        <v>0</v>
      </c>
      <c r="D81" s="48" t="n">
        <v>0</v>
      </c>
      <c r="E81" s="48" t="n">
        <v>0</v>
      </c>
      <c r="F81" s="48" t="n">
        <v>0</v>
      </c>
      <c r="G81" s="48" t="n">
        <v>0</v>
      </c>
      <c r="H81" s="48" t="n">
        <v>0</v>
      </c>
      <c r="I81" s="48" t="n">
        <v>0</v>
      </c>
      <c r="J81" s="48" t="n">
        <v>0</v>
      </c>
      <c r="K81" s="48" t="n">
        <v>0</v>
      </c>
      <c r="L81" s="45"/>
      <c r="M81" s="45"/>
      <c r="N81" s="45"/>
      <c r="O81" s="45"/>
      <c r="P81" s="45"/>
      <c r="Q81" s="45"/>
      <c r="R81" s="45"/>
    </row>
    <row r="82">
      <c r="A82" s="48" t="s">
        <v>154</v>
      </c>
      <c r="B82" s="48" t="n">
        <v>-0.06</v>
      </c>
      <c r="C82" s="48" t="n">
        <v>-0.1</v>
      </c>
      <c r="D82" s="48" t="n">
        <v>-0.06</v>
      </c>
      <c r="E82" s="48" t="n">
        <v>-0.11</v>
      </c>
      <c r="F82" s="48" t="n">
        <v>-0.13</v>
      </c>
      <c r="G82" s="48" t="n">
        <v>-0.05</v>
      </c>
      <c r="H82" s="48" t="n">
        <v>-0.07</v>
      </c>
      <c r="I82" s="48" t="n">
        <v>-0.07</v>
      </c>
      <c r="J82" s="48" t="n">
        <v>-0.07</v>
      </c>
      <c r="K82" s="48" t="n">
        <v>-0.11</v>
      </c>
      <c r="L82" s="45"/>
      <c r="M82" s="45"/>
      <c r="N82" s="45"/>
      <c r="O82" s="45"/>
      <c r="P82" s="45"/>
      <c r="Q82" s="45"/>
      <c r="R82" s="45"/>
    </row>
    <row r="83">
      <c r="A83" s="48" t="s">
        <v>155</v>
      </c>
      <c r="B83" s="48" t="n">
        <v>505.43</v>
      </c>
      <c r="C83" s="48" t="n">
        <v>466.36</v>
      </c>
      <c r="D83" s="48" t="n">
        <v>389.99</v>
      </c>
      <c r="E83" s="48" t="n">
        <v>325.23</v>
      </c>
      <c r="F83" s="48" t="n">
        <v>251.43</v>
      </c>
      <c r="G83" s="48" t="n">
        <v>201.75</v>
      </c>
      <c r="H83" s="48" t="n">
        <v>165.96</v>
      </c>
      <c r="I83" s="48" t="n">
        <v>134.44</v>
      </c>
      <c r="J83" s="48" t="n">
        <v>82.16</v>
      </c>
      <c r="K83" s="48" t="n">
        <v>71.36</v>
      </c>
      <c r="L83" s="45"/>
      <c r="M83" s="45"/>
      <c r="N83" s="45"/>
      <c r="O83" s="45"/>
      <c r="P83" s="45"/>
      <c r="Q83" s="45"/>
      <c r="R83" s="45"/>
    </row>
    <row r="84">
      <c r="A84" s="48" t="s">
        <v>156</v>
      </c>
      <c r="B84" s="48" t="n">
        <v>10.62</v>
      </c>
      <c r="C84" s="48" t="n">
        <v>10.62</v>
      </c>
      <c r="D84" s="48" t="n">
        <v>10.62</v>
      </c>
      <c r="E84" s="48" t="n">
        <v>10.62</v>
      </c>
      <c r="F84" s="48" t="n">
        <v>10.62</v>
      </c>
      <c r="G84" s="48" t="n">
        <v>9.28</v>
      </c>
      <c r="H84" s="48" t="n">
        <v>8.98</v>
      </c>
      <c r="I84" s="48" t="n">
        <v>7.88</v>
      </c>
      <c r="J84" s="48" t="n">
        <v>6.01</v>
      </c>
      <c r="K84" s="48" t="n">
        <v>4.21</v>
      </c>
      <c r="L84" s="45"/>
      <c r="M84" s="45"/>
      <c r="N84" s="45"/>
      <c r="O84" s="45"/>
      <c r="P84" s="45"/>
      <c r="Q84" s="45"/>
      <c r="R84" s="45"/>
    </row>
    <row r="85">
      <c r="A85" s="48" t="s">
        <v>157</v>
      </c>
      <c r="B85" s="48" t="n">
        <v>1919.05</v>
      </c>
      <c r="C85" s="48" t="n">
        <v>1827.87</v>
      </c>
      <c r="D85" s="48" t="n">
        <v>1729.83</v>
      </c>
      <c r="E85" s="48" t="n">
        <v>1613.02</v>
      </c>
      <c r="F85" s="48" t="n">
        <v>1607.17</v>
      </c>
      <c r="G85" s="48" t="n">
        <v>1375.94</v>
      </c>
      <c r="H85" s="48" t="n">
        <v>1158.92</v>
      </c>
      <c r="I85" s="48" t="n">
        <v>959.82</v>
      </c>
      <c r="J85" s="48" t="n">
        <v>800.11</v>
      </c>
      <c r="K85" s="48" t="n">
        <v>627.18</v>
      </c>
      <c r="L85" s="45"/>
      <c r="M85" s="45"/>
      <c r="N85" s="45"/>
      <c r="O85" s="45"/>
      <c r="P85" s="45"/>
      <c r="Q85" s="45"/>
      <c r="R85" s="45"/>
    </row>
    <row r="86">
      <c r="A86" s="48" t="s">
        <v>158</v>
      </c>
      <c r="B86" s="48" t="n">
        <v>2446.38</v>
      </c>
      <c r="C86" s="48" t="n">
        <v>2331.06</v>
      </c>
      <c r="D86" s="48" t="n">
        <v>2156.69</v>
      </c>
      <c r="E86" s="48" t="n">
        <v>1975.07</v>
      </c>
      <c r="F86" s="48" t="n">
        <v>1895.39</v>
      </c>
      <c r="G86" s="48" t="n">
        <v>1613.23</v>
      </c>
      <c r="H86" s="48" t="n">
        <v>1360.1</v>
      </c>
      <c r="I86" s="48" t="n">
        <v>1128.39</v>
      </c>
      <c r="J86" s="48" t="n">
        <v>914.52</v>
      </c>
      <c r="K86" s="48" t="n">
        <v>728.94</v>
      </c>
      <c r="L86" s="45"/>
      <c r="M86" s="45"/>
      <c r="N86" s="45"/>
      <c r="O86" s="45"/>
      <c r="P86" s="45"/>
      <c r="Q86" s="45"/>
      <c r="R86" s="45"/>
    </row>
    <row r="87">
      <c r="A87" s="48" t="s">
        <v>159</v>
      </c>
      <c r="B87" s="48" t="n">
        <v>2446.38</v>
      </c>
      <c r="C87" s="48" t="n">
        <v>2331.06</v>
      </c>
      <c r="D87" s="48" t="n">
        <v>2156.69</v>
      </c>
      <c r="E87" s="48" t="n">
        <v>1975.07</v>
      </c>
      <c r="F87" s="48" t="n">
        <v>1895.39</v>
      </c>
      <c r="G87" s="48" t="n">
        <v>1613.23</v>
      </c>
      <c r="H87" s="48" t="n">
        <v>1360.1</v>
      </c>
      <c r="I87" s="48" t="n">
        <v>1128.39</v>
      </c>
      <c r="J87" s="48" t="n">
        <v>914.52</v>
      </c>
      <c r="K87" s="48" t="n">
        <v>728.94</v>
      </c>
      <c r="L87" s="45"/>
      <c r="M87" s="45"/>
      <c r="N87" s="45"/>
      <c r="O87" s="45"/>
      <c r="P87" s="45"/>
      <c r="Q87" s="45"/>
      <c r="R87" s="45"/>
    </row>
    <row r="88">
      <c r="A88" s="48" t="s">
        <v>160</v>
      </c>
      <c r="B88" s="48" t="n">
        <v>93.21</v>
      </c>
      <c r="C88" s="48" t="n">
        <v>89.05</v>
      </c>
      <c r="D88" s="48" t="n">
        <v>79.88</v>
      </c>
      <c r="E88" s="48" t="n">
        <v>74.58</v>
      </c>
      <c r="F88" s="48" t="n">
        <v>74.18</v>
      </c>
      <c r="G88" s="48" t="n">
        <v>63.98</v>
      </c>
      <c r="H88" s="48" t="n">
        <v>58.66</v>
      </c>
      <c r="I88" s="48" t="n">
        <v>45.7</v>
      </c>
      <c r="J88" s="48" t="n">
        <v>45.68</v>
      </c>
      <c r="K88" s="48" t="n">
        <v>30.04</v>
      </c>
      <c r="L88" s="45"/>
      <c r="M88" s="45"/>
      <c r="N88" s="45"/>
      <c r="O88" s="45"/>
      <c r="P88" s="45"/>
      <c r="Q88" s="45"/>
      <c r="R88" s="45"/>
    </row>
    <row r="89">
      <c r="A89" s="48" t="s">
        <v>161</v>
      </c>
      <c r="B89" s="48" t="n">
        <v>17246.01</v>
      </c>
      <c r="C89" s="48" t="n">
        <v>19144.45</v>
      </c>
      <c r="D89" s="48" t="n">
        <v>21681.97</v>
      </c>
      <c r="E89" s="48" t="n">
        <v>21694.54</v>
      </c>
      <c r="F89" s="48" t="n">
        <v>25752.05</v>
      </c>
      <c r="G89" s="48" t="n">
        <v>25098.83</v>
      </c>
      <c r="H89" s="48" t="n">
        <v>14860.82</v>
      </c>
      <c r="I89" s="48" t="n">
        <v>7411.69</v>
      </c>
      <c r="J89" s="48" t="n">
        <v>8761.85</v>
      </c>
      <c r="K89" s="48" t="n">
        <v>4197.58</v>
      </c>
      <c r="L89" s="45"/>
      <c r="M89" s="45"/>
      <c r="N89" s="45"/>
      <c r="O89" s="45"/>
      <c r="P89" s="45"/>
      <c r="Q89" s="45"/>
      <c r="R89" s="45"/>
    </row>
    <row r="90">
      <c r="A90" s="48" t="s">
        <v>162</v>
      </c>
      <c r="B90" s="48" t="n">
        <v>12.52</v>
      </c>
      <c r="C90" s="48" t="n">
        <v>12.56</v>
      </c>
      <c r="D90" s="48" t="n">
        <v>12.56</v>
      </c>
      <c r="E90" s="48" t="n">
        <v>12.56</v>
      </c>
      <c r="F90" s="48" t="n">
        <v>12.56</v>
      </c>
      <c r="G90" s="48" t="n">
        <v>12.56</v>
      </c>
      <c r="H90" s="48" t="n">
        <v>12.56</v>
      </c>
      <c r="I90" s="48" t="n">
        <v>12.56</v>
      </c>
      <c r="J90" s="48" t="n">
        <v>12.56</v>
      </c>
      <c r="K90" s="48" t="n">
        <v>12.56</v>
      </c>
      <c r="L90" s="45"/>
      <c r="M90" s="45"/>
      <c r="N90" s="45"/>
      <c r="O90" s="45"/>
      <c r="P90" s="45"/>
      <c r="Q90" s="45"/>
      <c r="R90" s="45"/>
    </row>
    <row r="91">
      <c r="A91" s="48" t="s">
        <v>163</v>
      </c>
      <c r="B91" s="48" t="n">
        <v>12.52</v>
      </c>
      <c r="C91" s="48" t="n">
        <v>12.56</v>
      </c>
      <c r="D91" s="48" t="n">
        <v>12.56</v>
      </c>
      <c r="E91" s="48" t="n">
        <v>12.56</v>
      </c>
      <c r="F91" s="48" t="n">
        <v>12.56</v>
      </c>
      <c r="G91" s="48" t="n">
        <v>12.56</v>
      </c>
      <c r="H91" s="48" t="n">
        <v>12.56</v>
      </c>
      <c r="I91" s="48" t="n">
        <v>12.56</v>
      </c>
      <c r="J91" s="48" t="n">
        <v>12.56</v>
      </c>
      <c r="K91" s="48" t="n">
        <v>12.56</v>
      </c>
      <c r="L91" s="45"/>
      <c r="M91" s="45"/>
      <c r="N91" s="45"/>
      <c r="O91" s="45"/>
      <c r="P91" s="45"/>
      <c r="Q91" s="45"/>
      <c r="R91" s="45"/>
    </row>
    <row r="92">
      <c r="A92" s="48" t="s">
        <v>164</v>
      </c>
      <c r="B92" s="48" t="n">
        <v>0.544</v>
      </c>
      <c r="C92" s="48" t="n">
        <v>0.5407</v>
      </c>
      <c r="D92" s="48" t="n">
        <v>0.5407</v>
      </c>
      <c r="E92" s="48" t="n">
        <v>0.54</v>
      </c>
      <c r="F92" s="48" t="n">
        <v>0.54</v>
      </c>
      <c r="G92" s="48" t="n">
        <v>0.54</v>
      </c>
      <c r="H92" s="48" t="n">
        <v>0.58</v>
      </c>
      <c r="I92" s="48" t="n">
        <v>0.6199</v>
      </c>
      <c r="J92" s="48" t="n">
        <v>0.6199</v>
      </c>
      <c r="K92" s="48" t="n">
        <v>0.6199</v>
      </c>
      <c r="L92" s="45"/>
      <c r="M92" s="45"/>
      <c r="N92" s="45"/>
      <c r="O92" s="45"/>
      <c r="P92" s="45"/>
      <c r="Q92" s="45"/>
      <c r="R92" s="45"/>
    </row>
    <row r="93">
      <c r="A93" s="48" t="s">
        <v>165</v>
      </c>
      <c r="B93" s="48" t="n">
        <v>0.6983</v>
      </c>
      <c r="C93" s="48" t="n">
        <v>0.713</v>
      </c>
      <c r="D93" s="48" t="n">
        <v>0.7133</v>
      </c>
      <c r="E93" s="48" t="n">
        <v>0.7103</v>
      </c>
      <c r="F93" s="48" t="n">
        <v>0.7114</v>
      </c>
      <c r="G93" s="48" t="n">
        <v>0.7204</v>
      </c>
      <c r="H93" s="48" t="n">
        <v>0.7501</v>
      </c>
      <c r="I93" s="48" t="n">
        <v>0.7594</v>
      </c>
      <c r="J93" s="48" t="n">
        <v>0.7442</v>
      </c>
      <c r="K93" s="48" t="n">
        <v>0.7654</v>
      </c>
      <c r="L93" s="45"/>
      <c r="M93" s="45"/>
      <c r="N93" s="45"/>
      <c r="O93" s="45"/>
      <c r="P93" s="45"/>
      <c r="Q93" s="45"/>
      <c r="R93" s="45"/>
    </row>
    <row r="94">
      <c r="A94" s="48" t="s">
        <v>166</v>
      </c>
      <c r="B94" s="48" t="n">
        <v>0.6983</v>
      </c>
      <c r="C94" s="48" t="n">
        <v>0.713</v>
      </c>
      <c r="D94" s="48" t="n">
        <v>0.7133</v>
      </c>
      <c r="E94" s="48" t="n">
        <v>0.7103</v>
      </c>
      <c r="F94" s="48" t="n">
        <v>0.7114</v>
      </c>
      <c r="G94" s="48" t="n">
        <v>0.7204</v>
      </c>
      <c r="H94" s="48" t="n">
        <v>0.7501</v>
      </c>
      <c r="I94" s="48" t="n">
        <v>0.7594</v>
      </c>
      <c r="J94" s="48" t="n">
        <v>0.7442</v>
      </c>
      <c r="K94" s="48" t="n">
        <v>0.7654</v>
      </c>
      <c r="L94" s="45"/>
      <c r="M94" s="45"/>
      <c r="N94" s="45"/>
      <c r="O94" s="45"/>
      <c r="P94" s="45"/>
      <c r="Q94" s="45"/>
      <c r="R94" s="45"/>
    </row>
    <row r="95">
      <c r="A95" s="48" t="s">
        <v>167</v>
      </c>
      <c r="B95" s="48" t="n">
        <v>0.0692</v>
      </c>
      <c r="C95" s="48" t="n">
        <v>0.0731</v>
      </c>
      <c r="D95" s="48" t="n">
        <v>0.0654</v>
      </c>
      <c r="E95" s="48" t="n">
        <v>0.0734</v>
      </c>
      <c r="F95" s="48" t="n">
        <v>0.0709</v>
      </c>
      <c r="G95" s="48" t="n">
        <v>0.0667</v>
      </c>
      <c r="H95" s="48" t="n">
        <v>0.0444</v>
      </c>
      <c r="I95" s="48" t="n">
        <v>0.034</v>
      </c>
      <c r="J95" s="48" t="n">
        <v>0.0348</v>
      </c>
      <c r="K95" s="48" t="n">
        <v>0.0312</v>
      </c>
      <c r="L95" s="45"/>
      <c r="M95" s="45"/>
      <c r="N95" s="45"/>
      <c r="O95" s="45"/>
      <c r="P95" s="45"/>
      <c r="Q95" s="45"/>
      <c r="R95" s="45"/>
    </row>
    <row r="96">
      <c r="A96" s="48" t="s">
        <v>168</v>
      </c>
      <c r="B96" s="48" t="n">
        <v>0.0706</v>
      </c>
      <c r="C96" s="48" t="n">
        <v>0.0756</v>
      </c>
      <c r="D96" s="48" t="n">
        <v>0.0678</v>
      </c>
      <c r="E96" s="48" t="n">
        <v>0.0766</v>
      </c>
      <c r="F96" s="48" t="n">
        <v>0.0754</v>
      </c>
      <c r="G96" s="48" t="n">
        <v>0.0711</v>
      </c>
      <c r="H96" s="48" t="n">
        <v>0.0469</v>
      </c>
      <c r="I96" s="48" t="n">
        <v>0.0387</v>
      </c>
      <c r="J96" s="48" t="n">
        <v>0.0395</v>
      </c>
      <c r="K96" s="48" t="n">
        <v>0.0359</v>
      </c>
      <c r="L96" s="45"/>
      <c r="M96" s="45"/>
      <c r="N96" s="45"/>
      <c r="O96" s="45"/>
      <c r="P96" s="45"/>
      <c r="Q96" s="45"/>
      <c r="R96" s="45"/>
    </row>
    <row r="97">
      <c r="A97" s="48" t="s">
        <v>169</v>
      </c>
      <c r="B97" s="48" t="n">
        <v>0.4322</v>
      </c>
      <c r="C97" s="48" t="n">
        <v>0.4875</v>
      </c>
      <c r="D97" s="48" t="n">
        <v>0.5148</v>
      </c>
      <c r="E97" s="48" t="n">
        <v>0.5181</v>
      </c>
      <c r="F97" s="48" t="n">
        <v>0.5266</v>
      </c>
      <c r="G97" s="48" t="n">
        <v>0.5402</v>
      </c>
      <c r="H97" s="48" t="n">
        <v>0.5093</v>
      </c>
      <c r="I97" s="48" t="n">
        <v>0.4576</v>
      </c>
      <c r="J97" s="48" t="n">
        <v>0.4227</v>
      </c>
      <c r="K97" s="48" t="n">
        <v>0.4773</v>
      </c>
      <c r="L97" s="45"/>
      <c r="M97" s="45"/>
      <c r="N97" s="45"/>
      <c r="O97" s="45"/>
      <c r="P97" s="45"/>
      <c r="Q97" s="45"/>
      <c r="R97" s="45"/>
    </row>
    <row r="98">
      <c r="A98" s="48" t="s">
        <v>170</v>
      </c>
      <c r="B98" s="48" t="n">
        <v>0.0375</v>
      </c>
      <c r="C98" s="48" t="n">
        <v>0.0359</v>
      </c>
      <c r="D98" s="48" t="n">
        <v>0.0261</v>
      </c>
      <c r="E98" s="48" t="n">
        <v>0.0252</v>
      </c>
      <c r="F98" s="48" t="n">
        <v>0.0094</v>
      </c>
      <c r="G98" s="48" t="n">
        <v>0.0085</v>
      </c>
      <c r="H98" s="48" t="n">
        <v>0.0123</v>
      </c>
      <c r="I98" s="48" t="n">
        <v>0.0186</v>
      </c>
      <c r="J98" s="48" t="n">
        <v>0.0097</v>
      </c>
      <c r="K98" s="48" t="n">
        <v>0.0185</v>
      </c>
      <c r="L98" s="45"/>
      <c r="M98" s="45"/>
      <c r="N98" s="45"/>
      <c r="O98" s="45"/>
      <c r="P98" s="45"/>
      <c r="Q98" s="45"/>
      <c r="R98" s="45"/>
    </row>
    <row r="99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</row>
    <row r="100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</row>
    <row r="10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</row>
    <row r="10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</row>
    <row r="10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</row>
    <row r="10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</row>
    <row r="10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</row>
    <row r="106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</row>
    <row r="107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</row>
    <row r="108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</row>
    <row r="109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</row>
    <row r="110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</row>
    <row r="11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</row>
    <row r="11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</row>
    <row r="11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</row>
    <row r="1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</row>
    <row r="1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</row>
    <row r="116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</row>
    <row r="117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</row>
    <row r="119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</row>
    <row r="120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</row>
    <row r="12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</row>
    <row r="12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</row>
    <row r="12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</row>
    <row r="12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</row>
    <row r="1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</row>
    <row r="126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</row>
    <row r="127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</row>
    <row r="128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</row>
    <row r="129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</row>
    <row r="130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</row>
    <row r="13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</row>
    <row r="13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</row>
    <row r="13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</row>
    <row r="13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</row>
    <row r="1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</row>
    <row r="136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</row>
    <row r="137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</row>
    <row r="138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</row>
    <row r="139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</row>
    <row r="140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</row>
    <row r="14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</row>
    <row r="14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</row>
    <row r="14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</row>
    <row r="14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</row>
    <row r="14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</row>
    <row r="146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</row>
    <row r="147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</row>
    <row r="148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</row>
    <row r="149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</row>
    <row r="150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</row>
    <row r="15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</row>
    <row r="15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</row>
    <row r="15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</row>
    <row r="15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</row>
    <row r="15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</row>
    <row r="156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</row>
    <row r="157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</row>
    <row r="158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</row>
    <row r="159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</row>
    <row r="160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</row>
    <row r="16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</row>
    <row r="16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</row>
    <row r="16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</row>
    <row r="16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</row>
    <row r="16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</row>
    <row r="166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</row>
    <row r="167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</row>
    <row r="168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</row>
    <row r="169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</row>
    <row r="170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</row>
    <row r="17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</row>
    <row r="17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</row>
    <row r="17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</row>
    <row r="17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</row>
    <row r="17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</row>
    <row r="176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</row>
    <row r="177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</row>
    <row r="178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</row>
    <row r="179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</row>
    <row r="180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</row>
    <row r="18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</row>
    <row r="18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</row>
    <row r="18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</row>
    <row r="18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</row>
    <row r="18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</row>
    <row r="186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</row>
    <row r="187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</row>
    <row r="188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</row>
    <row r="189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</row>
    <row r="190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</row>
    <row r="19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</row>
    <row r="19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</row>
    <row r="19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</row>
    <row r="19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</row>
    <row r="19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</row>
    <row r="196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</row>
    <row r="197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</row>
    <row r="198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</row>
    <row r="199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</row>
    <row r="200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3.57" customWidth="1"/>
    <col min="2" max="18" width="16.59" customWidth="1"/>
  </cols>
  <sheetData>
    <row r="1">
      <c r="A1" s="49" t="s">
        <v>171</v>
      </c>
      <c r="B1" s="49" t="n">
        <v>2025</v>
      </c>
      <c r="C1" s="49" t="n">
        <v>2024</v>
      </c>
      <c r="D1" s="49" t="n">
        <v>2023</v>
      </c>
      <c r="E1" s="49" t="n">
        <v>2022</v>
      </c>
      <c r="F1" s="49" t="n">
        <v>2021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>
      <c r="A2" s="48" t="s">
        <v>172</v>
      </c>
      <c r="B2" s="48" t="n">
        <v>1720.54</v>
      </c>
      <c r="C2" s="48" t="n">
        <v>1741.44</v>
      </c>
      <c r="D2" s="48" t="n">
        <v>1505.6</v>
      </c>
      <c r="E2" s="48" t="n">
        <v>1275.54</v>
      </c>
      <c r="F2" s="48" t="n">
        <v>1094.64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>
      <c r="A3" s="48" t="s">
        <v>173</v>
      </c>
      <c r="B3" s="48" t="n">
        <v>1688.38</v>
      </c>
      <c r="C3" s="48" t="n">
        <v>1708.99</v>
      </c>
      <c r="D3" s="48" t="n">
        <v>1476.94</v>
      </c>
      <c r="E3" s="48" t="n">
        <v>1241</v>
      </c>
      <c r="F3" s="48" t="n">
        <v>1061.9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>
      <c r="A4" s="48" t="s">
        <v>174</v>
      </c>
      <c r="B4" s="48" t="n">
        <v>32.16</v>
      </c>
      <c r="C4" s="48" t="n">
        <v>32.45</v>
      </c>
      <c r="D4" s="48" t="n">
        <v>28.67</v>
      </c>
      <c r="E4" s="48" t="n">
        <v>34.54</v>
      </c>
      <c r="F4" s="48" t="n">
        <v>32.74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>
      <c r="A5" s="48" t="s">
        <v>175</v>
      </c>
      <c r="B5" s="48" t="n">
        <v>573.71</v>
      </c>
      <c r="C5" s="48" t="n">
        <v>545.24</v>
      </c>
      <c r="D5" s="48" t="n">
        <v>469.61</v>
      </c>
      <c r="E5" s="48" t="n">
        <v>397.48</v>
      </c>
      <c r="F5" s="48" t="n">
        <v>347.77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>
      <c r="A6" s="48" t="s">
        <v>176</v>
      </c>
      <c r="B6" s="48" t="n">
        <v>148.92</v>
      </c>
      <c r="C6" s="48" t="n">
        <v>137.89</v>
      </c>
      <c r="D6" s="48" t="n">
        <v>118.67</v>
      </c>
      <c r="E6" s="48" t="n">
        <v>100.93</v>
      </c>
      <c r="F6" s="48" t="n">
        <v>89.83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>
      <c r="A7" s="48" t="s">
        <v>177</v>
      </c>
      <c r="B7" s="48" t="n">
        <v>0.9118</v>
      </c>
      <c r="C7" s="48" t="n">
        <v>0.9193</v>
      </c>
      <c r="D7" s="48" t="n">
        <v>0.9196</v>
      </c>
      <c r="E7" s="48" t="n">
        <v>0.9187</v>
      </c>
      <c r="F7" s="48" t="n">
        <v>0.9154</v>
      </c>
      <c r="G7" s="45"/>
      <c r="H7" s="50"/>
      <c r="I7" s="50"/>
      <c r="J7" s="50"/>
      <c r="K7" s="45"/>
      <c r="L7" s="45"/>
      <c r="M7" s="45"/>
      <c r="N7" s="45"/>
      <c r="O7" s="45"/>
      <c r="P7" s="45"/>
      <c r="Q7" s="45"/>
      <c r="R7" s="45"/>
    </row>
    <row r="8">
      <c r="A8" s="48" t="s">
        <v>178</v>
      </c>
      <c r="B8" s="48" t="n">
        <v>1.76</v>
      </c>
      <c r="C8" s="48" t="n">
        <v>1.05</v>
      </c>
      <c r="D8" s="48" t="n">
        <v>1.14</v>
      </c>
      <c r="E8" s="48" t="n">
        <v>1.06</v>
      </c>
      <c r="F8" s="48" t="n">
        <v>1.74</v>
      </c>
      <c r="G8" s="45"/>
      <c r="H8" s="50"/>
      <c r="I8" s="50"/>
      <c r="J8" s="50"/>
      <c r="K8" s="45"/>
      <c r="L8" s="45"/>
      <c r="M8" s="45"/>
      <c r="N8" s="45"/>
      <c r="O8" s="45"/>
      <c r="P8" s="45"/>
      <c r="Q8" s="45"/>
      <c r="R8" s="45"/>
    </row>
    <row r="9">
      <c r="A9" s="48" t="s">
        <v>179</v>
      </c>
      <c r="B9" s="48" t="n">
        <v>273.54</v>
      </c>
      <c r="C9" s="48" t="n">
        <v>269.26</v>
      </c>
      <c r="D9" s="48" t="n">
        <v>222.34</v>
      </c>
      <c r="E9" s="48" t="n">
        <v>184.96</v>
      </c>
      <c r="F9" s="48" t="n">
        <v>153.04</v>
      </c>
      <c r="G9" s="45"/>
      <c r="H9" s="50"/>
      <c r="I9" s="50"/>
      <c r="J9" s="50"/>
      <c r="K9" s="45"/>
      <c r="L9" s="45"/>
      <c r="M9" s="45"/>
      <c r="N9" s="45"/>
      <c r="O9" s="45"/>
      <c r="P9" s="45"/>
      <c r="Q9" s="45"/>
      <c r="R9" s="45"/>
    </row>
    <row r="10">
      <c r="A10" s="48" t="s">
        <v>180</v>
      </c>
      <c r="B10" s="48" t="n">
        <v>72.53</v>
      </c>
      <c r="C10" s="48" t="n">
        <v>56.39</v>
      </c>
      <c r="D10" s="48" t="n">
        <v>46.49</v>
      </c>
      <c r="E10" s="48" t="n">
        <v>32.98</v>
      </c>
      <c r="F10" s="48" t="n">
        <v>27.37</v>
      </c>
      <c r="G10" s="45"/>
      <c r="H10" s="50"/>
      <c r="I10" s="50"/>
      <c r="J10" s="50"/>
      <c r="K10" s="45"/>
      <c r="L10" s="45"/>
      <c r="M10" s="45"/>
      <c r="N10" s="45"/>
      <c r="O10" s="45"/>
      <c r="P10" s="45"/>
      <c r="Q10" s="45"/>
      <c r="R10" s="45"/>
    </row>
    <row r="11">
      <c r="A11" s="48" t="s">
        <v>181</v>
      </c>
      <c r="B11" s="48" t="n">
        <v>83.2</v>
      </c>
      <c r="C11" s="48" t="n">
        <v>93.16</v>
      </c>
      <c r="D11" s="48" t="n">
        <v>97.29</v>
      </c>
      <c r="E11" s="48" t="n">
        <v>90.12</v>
      </c>
      <c r="F11" s="48" t="n">
        <v>84.5</v>
      </c>
      <c r="G11" s="45"/>
      <c r="H11" s="50"/>
      <c r="I11" s="50"/>
      <c r="J11" s="50"/>
      <c r="K11" s="45"/>
      <c r="L11" s="45"/>
      <c r="M11" s="45"/>
      <c r="N11" s="45"/>
      <c r="O11" s="45"/>
      <c r="P11" s="45"/>
      <c r="Q11" s="45"/>
      <c r="R11" s="45"/>
    </row>
    <row r="12">
      <c r="A12" s="48" t="s">
        <v>182</v>
      </c>
      <c r="B12" s="48" t="n">
        <v>1.9</v>
      </c>
      <c r="C12" s="48" t="n">
        <v>2.18</v>
      </c>
      <c r="D12" s="48" t="n">
        <v>1.57</v>
      </c>
      <c r="E12" s="48" t="n">
        <v>1.35</v>
      </c>
      <c r="F12" s="48" t="n">
        <v>0.62</v>
      </c>
      <c r="G12" s="45"/>
      <c r="H12" s="50"/>
      <c r="I12" s="50"/>
      <c r="J12" s="50"/>
      <c r="K12" s="45"/>
      <c r="L12" s="45"/>
      <c r="M12" s="45"/>
      <c r="N12" s="45"/>
      <c r="O12" s="45"/>
      <c r="P12" s="45"/>
      <c r="Q12" s="45"/>
      <c r="R12" s="45"/>
    </row>
    <row r="13">
      <c r="A13" s="48" t="s">
        <v>183</v>
      </c>
      <c r="B13" s="48"/>
      <c r="C13" s="48" t="n">
        <v>1.02</v>
      </c>
      <c r="D13" s="48"/>
      <c r="E13" s="48"/>
      <c r="F13" s="48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>
      <c r="A14" s="48" t="s">
        <v>184</v>
      </c>
      <c r="B14" s="48"/>
      <c r="C14" s="48" t="n">
        <v>0.3175</v>
      </c>
      <c r="D14" s="48"/>
      <c r="E14" s="48"/>
      <c r="F14" s="48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>
      <c r="A15" s="48" t="s">
        <v>185</v>
      </c>
      <c r="B15" s="48" t="n">
        <v>-8.15</v>
      </c>
      <c r="C15" s="48" t="n">
        <v>-14.7</v>
      </c>
      <c r="D15" s="48" t="n">
        <v>-17.9</v>
      </c>
      <c r="E15" s="48" t="n">
        <v>-13.92</v>
      </c>
      <c r="F15" s="48" t="n">
        <v>-9.35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>
      <c r="A16" s="48" t="s">
        <v>186</v>
      </c>
      <c r="B16" s="48" t="n">
        <v>0.29</v>
      </c>
      <c r="C16" s="48" t="n">
        <v>0.14</v>
      </c>
      <c r="D16" s="48" t="n">
        <v>0.13</v>
      </c>
      <c r="E16" s="48" t="n">
        <v>0.12</v>
      </c>
      <c r="F16" s="48" t="n">
        <v>0.14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>
      <c r="A17" s="48" t="s">
        <v>187</v>
      </c>
      <c r="B17" s="48" t="n">
        <v>8.43</v>
      </c>
      <c r="C17" s="48" t="n">
        <v>14.77</v>
      </c>
      <c r="D17" s="48" t="n">
        <v>19.42</v>
      </c>
      <c r="E17" s="48" t="n">
        <v>14.75</v>
      </c>
      <c r="F17" s="48" t="n">
        <v>9.45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>
      <c r="A18" s="48" t="s">
        <v>188</v>
      </c>
      <c r="B18" s="48" t="n">
        <v>0.043</v>
      </c>
      <c r="C18" s="48" t="n">
        <v>0.033</v>
      </c>
      <c r="D18" s="48" t="n">
        <v>0.0315</v>
      </c>
      <c r="E18" s="48" t="n">
        <v>0.0266</v>
      </c>
      <c r="F18" s="48" t="n">
        <v>0.0258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>
      <c r="A19" s="48" t="s">
        <v>189</v>
      </c>
      <c r="B19" s="48" t="n">
        <v>0.0493</v>
      </c>
      <c r="C19" s="48" t="n">
        <v>0.0545</v>
      </c>
      <c r="D19" s="48" t="n">
        <v>0.0659</v>
      </c>
      <c r="E19" s="48" t="n">
        <v>0.0726</v>
      </c>
      <c r="F19" s="48" t="n">
        <v>0.0796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>
      <c r="A20" s="48" t="s">
        <v>190</v>
      </c>
      <c r="B20" s="48" t="n">
        <v>0.0011</v>
      </c>
      <c r="C20" s="48" t="n">
        <v>0.0013</v>
      </c>
      <c r="D20" s="48" t="n">
        <v>0.0011</v>
      </c>
      <c r="E20" s="48" t="n">
        <v>0.0011</v>
      </c>
      <c r="F20" s="48" t="n">
        <v>0.0006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>
      <c r="A21" s="48" t="s">
        <v>191</v>
      </c>
      <c r="B21" s="48" t="n">
        <v>-0.0048</v>
      </c>
      <c r="C21" s="48" t="n">
        <v>-0.0086</v>
      </c>
      <c r="D21" s="48" t="n">
        <v>-0.0121</v>
      </c>
      <c r="E21" s="48" t="n">
        <v>-0.0112</v>
      </c>
      <c r="F21" s="48" t="n">
        <v>-0.0088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>
      <c r="A22" s="48" t="s">
        <v>192</v>
      </c>
      <c r="B22" s="48" t="n">
        <v>0.0934</v>
      </c>
      <c r="C22" s="48" t="n">
        <v>0.0888</v>
      </c>
      <c r="D22" s="48" t="n">
        <v>0.0984</v>
      </c>
      <c r="E22" s="48" t="n">
        <v>0.1003</v>
      </c>
      <c r="F22" s="48" t="n">
        <v>0.1059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>
      <c r="A23" s="48" t="s">
        <v>193</v>
      </c>
      <c r="B23" s="48" t="n">
        <v>0.0885</v>
      </c>
      <c r="C23" s="48" t="n">
        <v>0.0802</v>
      </c>
      <c r="D23" s="48" t="n">
        <v>0.0863</v>
      </c>
      <c r="E23" s="48" t="n">
        <v>0.0891</v>
      </c>
      <c r="F23" s="48" t="n">
        <v>0.0971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>
      <c r="A24" s="48" t="s">
        <v>194</v>
      </c>
      <c r="B24" s="48" t="n">
        <v>0.29</v>
      </c>
      <c r="C24" s="48" t="n">
        <v>0.21</v>
      </c>
      <c r="D24" s="48" t="n">
        <v>0.35</v>
      </c>
      <c r="E24" s="48" t="n">
        <v>0.25</v>
      </c>
      <c r="F24" s="48" t="n">
        <v>0.21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>
      <c r="A25" s="48" t="s">
        <v>195</v>
      </c>
      <c r="B25" s="48" t="n">
        <v>0.01</v>
      </c>
      <c r="C25" s="48" t="n">
        <v>0.09</v>
      </c>
      <c r="D25" s="48" t="n">
        <v>0.34</v>
      </c>
      <c r="E25" s="48" t="n">
        <v>0.64</v>
      </c>
      <c r="F25" s="48" t="n">
        <v>0.58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>
      <c r="A26" s="48" t="s">
        <v>196</v>
      </c>
      <c r="B26" s="48" t="n">
        <v>0.76</v>
      </c>
      <c r="C26" s="48" t="n">
        <v>0.61</v>
      </c>
      <c r="D26" s="48" t="n">
        <v>0.03</v>
      </c>
      <c r="E26" s="48" t="n">
        <v>0</v>
      </c>
      <c r="F26" s="48" t="n">
        <v>-0.02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>
      <c r="A27" s="48" t="s">
        <v>197</v>
      </c>
      <c r="B27" s="48" t="n">
        <v>-0.17</v>
      </c>
      <c r="C27" s="48" t="n">
        <v>0.23</v>
      </c>
      <c r="D27" s="48" t="n">
        <v>-0.38</v>
      </c>
      <c r="E27" s="48" t="n">
        <v>0.15</v>
      </c>
      <c r="F27" s="48" t="n">
        <v>0.13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>
      <c r="A28" s="48" t="s">
        <v>198</v>
      </c>
      <c r="B28" s="48" t="n">
        <v>0.03</v>
      </c>
      <c r="C28" s="48" t="n">
        <v>0</v>
      </c>
      <c r="D28" s="48" t="n">
        <v>0</v>
      </c>
      <c r="E28" s="48" t="n">
        <v>0</v>
      </c>
      <c r="F28" s="48" t="n">
        <v>0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>
      <c r="A29" s="48" t="s">
        <v>199</v>
      </c>
      <c r="B29" s="48" t="n">
        <v>1140.15</v>
      </c>
      <c r="C29" s="48" t="n">
        <v>1182.41</v>
      </c>
      <c r="D29" s="48" t="n">
        <v>1019.11</v>
      </c>
      <c r="E29" s="48" t="n">
        <v>865.08</v>
      </c>
      <c r="F29" s="48" t="n">
        <v>739.13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>
      <c r="A30" s="48" t="s">
        <v>200</v>
      </c>
      <c r="B30" s="48" t="n">
        <v>0.6627</v>
      </c>
      <c r="C30" s="48" t="n">
        <v>0.679</v>
      </c>
      <c r="D30" s="48" t="n">
        <v>0.6769</v>
      </c>
      <c r="E30" s="48" t="n">
        <v>0.6782</v>
      </c>
      <c r="F30" s="48" t="n">
        <v>0.6752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</row>
    <row r="31">
      <c r="A31" s="48" t="s">
        <v>201</v>
      </c>
      <c r="B31" s="48" t="n">
        <v>1148.09</v>
      </c>
      <c r="C31" s="48" t="n">
        <v>1196.89</v>
      </c>
      <c r="D31" s="48" t="n">
        <v>1037.09</v>
      </c>
      <c r="E31" s="48" t="n">
        <v>878.8</v>
      </c>
      <c r="F31" s="48" t="n">
        <v>747.51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>
      <c r="A32" s="48" t="s">
        <v>202</v>
      </c>
      <c r="B32" s="48" t="n">
        <v>0.6673</v>
      </c>
      <c r="C32" s="48" t="n">
        <v>0.6873</v>
      </c>
      <c r="D32" s="48" t="n">
        <v>0.6888</v>
      </c>
      <c r="E32" s="48" t="n">
        <v>0.689</v>
      </c>
      <c r="F32" s="48" t="n">
        <v>0.6829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>
      <c r="A33" s="48" t="s">
        <v>203</v>
      </c>
      <c r="B33" s="48" t="n">
        <v>0.0011</v>
      </c>
      <c r="C33" s="48" t="n">
        <v>0.0006</v>
      </c>
      <c r="D33" s="48" t="n">
        <v>0.0011</v>
      </c>
      <c r="E33" s="48" t="n">
        <v>0.0008</v>
      </c>
      <c r="F33" s="48" t="n">
        <v>0.0008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>
      <c r="A34" s="48" t="s">
        <v>204</v>
      </c>
      <c r="B34" s="48" t="n">
        <v>0.75</v>
      </c>
      <c r="C34" s="48" t="n">
        <v>0.71</v>
      </c>
      <c r="D34" s="48" t="n">
        <v>0.87</v>
      </c>
      <c r="E34" s="48" t="n">
        <v>0.71</v>
      </c>
      <c r="F34" s="48" t="n">
        <v>0.69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</row>
    <row r="35">
      <c r="A35" s="48" t="s">
        <v>205</v>
      </c>
      <c r="B35" s="48" t="n">
        <v>1.29</v>
      </c>
      <c r="C35" s="48" t="n">
        <v>1.21</v>
      </c>
      <c r="D35" s="48" t="n">
        <v>1.33</v>
      </c>
      <c r="E35" s="48" t="n">
        <v>2.49</v>
      </c>
      <c r="F35" s="48" t="n">
        <v>2.92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>
      <c r="A36" s="48" t="s">
        <v>206</v>
      </c>
      <c r="B36" s="48" t="n">
        <v>1147.55</v>
      </c>
      <c r="C36" s="48" t="n">
        <v>1196.39</v>
      </c>
      <c r="D36" s="48" t="n">
        <v>1036.63</v>
      </c>
      <c r="E36" s="48" t="n">
        <v>877.01</v>
      </c>
      <c r="F36" s="48" t="n">
        <v>745.28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</row>
    <row r="37">
      <c r="A37" s="48" t="s">
        <v>207</v>
      </c>
      <c r="B37" s="48" t="n">
        <v>0.0017</v>
      </c>
      <c r="C37" s="48" t="n">
        <v>0.0018</v>
      </c>
      <c r="D37" s="48" t="n">
        <v>0.0015</v>
      </c>
      <c r="E37" s="48" t="n">
        <v>0.0015</v>
      </c>
      <c r="F37" s="48" t="n">
        <v>0.0008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>
      <c r="A38" s="48" t="s">
        <v>208</v>
      </c>
      <c r="B38" s="48" t="n">
        <v>1139.41</v>
      </c>
      <c r="C38" s="48" t="n">
        <v>1181.76</v>
      </c>
      <c r="D38" s="48" t="n">
        <v>1017.33</v>
      </c>
      <c r="E38" s="48" t="n">
        <v>862.38</v>
      </c>
      <c r="F38" s="48" t="n">
        <v>735.97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</row>
    <row r="39">
      <c r="A39" s="48" t="s">
        <v>209</v>
      </c>
      <c r="B39" s="48" t="n">
        <v>1162</v>
      </c>
      <c r="C39" s="48" t="n">
        <v>1202.61</v>
      </c>
      <c r="D39" s="48" t="n">
        <v>1035.98</v>
      </c>
      <c r="E39" s="48" t="n">
        <v>879.27</v>
      </c>
      <c r="F39" s="48" t="n">
        <v>751.78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>
      <c r="A40" s="48" t="s">
        <v>210</v>
      </c>
      <c r="B40" s="48" t="n">
        <v>294.45</v>
      </c>
      <c r="C40" s="48" t="n">
        <v>303.04</v>
      </c>
      <c r="D40" s="48" t="n">
        <v>261.41</v>
      </c>
      <c r="E40" s="48" t="n">
        <v>223.26</v>
      </c>
      <c r="F40" s="48" t="n">
        <v>188.08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</row>
    <row r="41">
      <c r="A41" s="48" t="s">
        <v>211</v>
      </c>
      <c r="B41" s="48" t="n">
        <v>0.2566</v>
      </c>
      <c r="C41" s="48" t="n">
        <v>0.2533</v>
      </c>
      <c r="D41" s="48" t="n">
        <v>0.2522</v>
      </c>
      <c r="E41" s="48" t="n">
        <v>0.2546</v>
      </c>
      <c r="F41" s="48" t="n">
        <v>0.2524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>
      <c r="A42" s="48" t="s">
        <v>212</v>
      </c>
      <c r="B42" s="48" t="n">
        <v>853.1</v>
      </c>
      <c r="C42" s="48" t="n">
        <v>893.35</v>
      </c>
      <c r="D42" s="48" t="n">
        <v>775.21</v>
      </c>
      <c r="E42" s="48" t="n">
        <v>653.75</v>
      </c>
      <c r="F42" s="48" t="n">
        <v>557.21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>
      <c r="A43" s="48" t="s">
        <v>213</v>
      </c>
      <c r="B43" s="48" t="n">
        <v>0.4958</v>
      </c>
      <c r="C43" s="48" t="n">
        <v>0.513</v>
      </c>
      <c r="D43" s="48" t="n">
        <v>0.5149</v>
      </c>
      <c r="E43" s="48" t="n">
        <v>0.5125</v>
      </c>
      <c r="F43" s="48" t="n">
        <v>0.509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  <row r="44">
      <c r="A44" s="48" t="s">
        <v>214</v>
      </c>
      <c r="B44" s="48" t="n">
        <v>853.1</v>
      </c>
      <c r="C44" s="48" t="n">
        <v>893.35</v>
      </c>
      <c r="D44" s="48" t="n">
        <v>775.21</v>
      </c>
      <c r="E44" s="48" t="n">
        <v>653.75</v>
      </c>
      <c r="F44" s="48" t="n">
        <v>557.21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</row>
    <row r="45">
      <c r="A45" s="48" t="s">
        <v>215</v>
      </c>
      <c r="B45" s="48" t="n">
        <v>823.2</v>
      </c>
      <c r="C45" s="48" t="n">
        <v>862.28</v>
      </c>
      <c r="D45" s="48" t="n">
        <v>747.34</v>
      </c>
      <c r="E45" s="48" t="n">
        <v>627.16</v>
      </c>
      <c r="F45" s="48" t="n">
        <v>524.6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</row>
    <row r="46">
      <c r="A46" s="48" t="s">
        <v>216</v>
      </c>
      <c r="B46" s="48" t="n">
        <v>823.2</v>
      </c>
      <c r="C46" s="48" t="n">
        <v>862.28</v>
      </c>
      <c r="D46" s="48" t="n">
        <v>747.34</v>
      </c>
      <c r="E46" s="48" t="n">
        <v>627.16</v>
      </c>
      <c r="F46" s="48" t="n">
        <v>524.6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>
      <c r="A47" s="48" t="s">
        <v>217</v>
      </c>
      <c r="B47" s="48" t="n">
        <v>29.9</v>
      </c>
      <c r="C47" s="48" t="n">
        <v>31.07</v>
      </c>
      <c r="D47" s="48" t="n">
        <v>27.87</v>
      </c>
      <c r="E47" s="48" t="n">
        <v>26.59</v>
      </c>
      <c r="F47" s="48" t="n">
        <v>32.6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>
      <c r="A48" s="48" t="s">
        <v>218</v>
      </c>
      <c r="B48" s="48" t="n">
        <v>822.93</v>
      </c>
      <c r="C48" s="48" t="n">
        <v>862.41</v>
      </c>
      <c r="D48" s="48" t="n">
        <v>747.53</v>
      </c>
      <c r="E48" s="48" t="n">
        <v>627.92</v>
      </c>
      <c r="F48" s="48" t="n">
        <v>525.81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</row>
    <row r="49">
      <c r="A49" s="48" t="s">
        <v>219</v>
      </c>
      <c r="B49" s="48" t="n">
        <v>0.9997</v>
      </c>
      <c r="C49" s="48" t="n">
        <v>0</v>
      </c>
      <c r="D49" s="48" t="n">
        <v>0</v>
      </c>
      <c r="E49" s="48" t="n">
        <v>0</v>
      </c>
      <c r="F49" s="48" t="n">
        <v>0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</row>
    <row r="50">
      <c r="A50" s="48" t="s">
        <v>220</v>
      </c>
      <c r="B50" s="48" t="n">
        <v>0.3253</v>
      </c>
      <c r="C50" s="48" t="n">
        <v>0.3602</v>
      </c>
      <c r="D50" s="48" t="n">
        <v>0.3419</v>
      </c>
      <c r="E50" s="48" t="n">
        <v>0.3026</v>
      </c>
      <c r="F50" s="48" t="n">
        <v>0.299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</row>
    <row r="51">
      <c r="A51" s="48" t="s">
        <v>221</v>
      </c>
      <c r="B51" s="48" t="n">
        <v>0.3252</v>
      </c>
      <c r="C51" s="48" t="n">
        <v>0.3603</v>
      </c>
      <c r="D51" s="48" t="n">
        <v>0.342</v>
      </c>
      <c r="E51" s="48" t="n">
        <v>0.3029</v>
      </c>
      <c r="F51" s="48" t="n">
        <v>0.2997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</row>
    <row r="52">
      <c r="A52" s="48" t="s">
        <v>222</v>
      </c>
      <c r="B52" s="48" t="n">
        <v>853.1</v>
      </c>
      <c r="C52" s="48" t="n">
        <v>893.31</v>
      </c>
      <c r="D52" s="48" t="n">
        <v>775.26</v>
      </c>
      <c r="E52" s="48" t="n">
        <v>653.77</v>
      </c>
      <c r="F52" s="48" t="n">
        <v>557.13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</row>
    <row r="53">
      <c r="A53" s="48" t="s">
        <v>223</v>
      </c>
      <c r="B53" s="48" t="n">
        <v>823.24</v>
      </c>
      <c r="C53" s="48" t="n">
        <v>862.24</v>
      </c>
      <c r="D53" s="48" t="n">
        <v>747.39</v>
      </c>
      <c r="E53" s="48" t="n">
        <v>627.19</v>
      </c>
      <c r="F53" s="48" t="n">
        <v>524.52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</row>
    <row r="54">
      <c r="A54" s="48" t="s">
        <v>224</v>
      </c>
      <c r="B54" s="48" t="n">
        <v>823.24</v>
      </c>
      <c r="C54" s="48" t="n">
        <v>862.24</v>
      </c>
      <c r="D54" s="48" t="n">
        <v>747.39</v>
      </c>
      <c r="E54" s="48" t="n">
        <v>627.19</v>
      </c>
      <c r="F54" s="48" t="n">
        <v>524.52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</row>
    <row r="55">
      <c r="A55" s="48" t="s">
        <v>225</v>
      </c>
      <c r="B55" s="48" t="n">
        <v>29.86</v>
      </c>
      <c r="C55" s="48" t="n">
        <v>31.07</v>
      </c>
      <c r="D55" s="48" t="n">
        <v>27.87</v>
      </c>
      <c r="E55" s="48" t="n">
        <v>26.59</v>
      </c>
      <c r="F55" s="48" t="n">
        <v>32.6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</row>
    <row r="56">
      <c r="A56" s="48" t="s">
        <v>226</v>
      </c>
      <c r="B56" s="48" t="n">
        <v>0</v>
      </c>
      <c r="C56" s="48" t="n">
        <v>-0.04</v>
      </c>
      <c r="D56" s="48" t="n">
        <v>0.05</v>
      </c>
      <c r="E56" s="48" t="n">
        <v>0.02</v>
      </c>
      <c r="F56" s="48" t="n">
        <v>-0.08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</row>
    <row r="57">
      <c r="A57" s="48" t="s">
        <v>227</v>
      </c>
      <c r="B57" s="48" t="n">
        <v>1639.24</v>
      </c>
      <c r="C57" s="48" t="n">
        <v>1654.23</v>
      </c>
      <c r="D57" s="48" t="n">
        <v>1428.69</v>
      </c>
      <c r="E57" s="48" t="n">
        <v>1195.33</v>
      </c>
      <c r="F57" s="48" t="n">
        <v>1034.41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</row>
    <row r="58">
      <c r="A58" s="48" t="s">
        <v>228</v>
      </c>
      <c r="B58" s="48" t="n">
        <v>144.03</v>
      </c>
      <c r="C58" s="48" t="n">
        <v>132.27</v>
      </c>
      <c r="D58" s="48" t="n">
        <v>112.8</v>
      </c>
      <c r="E58" s="48" t="n">
        <v>95.59</v>
      </c>
      <c r="F58" s="48" t="n">
        <v>86.49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</row>
    <row r="59">
      <c r="A59" s="48" t="s">
        <v>229</v>
      </c>
      <c r="B59" s="48" t="n">
        <v>0.9121</v>
      </c>
      <c r="C59" s="48" t="n">
        <v>0.92</v>
      </c>
      <c r="D59" s="48" t="n">
        <v>0.921</v>
      </c>
      <c r="E59" s="48" t="n">
        <v>0.92</v>
      </c>
      <c r="F59" s="48" t="n">
        <v>0.9164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</row>
    <row r="60">
      <c r="A60" s="48" t="s">
        <v>230</v>
      </c>
      <c r="B60" s="48" t="n">
        <v>0.9709</v>
      </c>
      <c r="C60" s="48" t="n">
        <v>0.968</v>
      </c>
      <c r="D60" s="48" t="n">
        <v>0.9673</v>
      </c>
      <c r="E60" s="48" t="n">
        <v>0.9632</v>
      </c>
      <c r="F60" s="48" t="n">
        <v>0.9741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</row>
    <row r="61">
      <c r="A61" s="48" t="s">
        <v>231</v>
      </c>
      <c r="B61" s="48" t="n">
        <v>48.5</v>
      </c>
      <c r="C61" s="48" t="n">
        <v>51.89</v>
      </c>
      <c r="D61" s="48" t="n">
        <v>43.5</v>
      </c>
      <c r="E61" s="48" t="n">
        <v>42.4</v>
      </c>
      <c r="F61" s="48" t="n">
        <v>26.18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</row>
    <row r="62">
      <c r="A62" s="48" t="s">
        <v>232</v>
      </c>
      <c r="B62" s="48" t="n">
        <v>4.03</v>
      </c>
      <c r="C62" s="48" t="n">
        <v>4.03</v>
      </c>
      <c r="D62" s="48" t="n">
        <v>3.4</v>
      </c>
      <c r="E62" s="48" t="n">
        <v>3.37</v>
      </c>
      <c r="F62" s="48" t="n">
        <v>2.42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</row>
    <row r="63">
      <c r="A63" s="48" t="s">
        <v>233</v>
      </c>
      <c r="B63" s="48" t="n">
        <v>0.9169</v>
      </c>
      <c r="C63" s="48" t="n">
        <v>0.9223</v>
      </c>
      <c r="D63" s="48" t="n">
        <v>0.9218</v>
      </c>
      <c r="E63" s="48" t="n">
        <v>0.9204</v>
      </c>
      <c r="F63" s="48" t="n">
        <v>0.9077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</row>
    <row r="64">
      <c r="A64" s="48" t="s">
        <v>234</v>
      </c>
      <c r="B64" s="48" t="n">
        <v>0.0287</v>
      </c>
      <c r="C64" s="48" t="n">
        <v>0.0304</v>
      </c>
      <c r="D64" s="48" t="n">
        <v>0.0295</v>
      </c>
      <c r="E64" s="48" t="n">
        <v>0.0342</v>
      </c>
      <c r="F64" s="48" t="n">
        <v>0.0247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</row>
    <row r="65">
      <c r="A65" s="48" t="s">
        <v>235</v>
      </c>
      <c r="B65" s="48" t="n">
        <v>650.55</v>
      </c>
      <c r="C65" s="48" t="n">
        <v>646.72</v>
      </c>
      <c r="D65" s="48" t="n">
        <v>627.87</v>
      </c>
      <c r="E65" s="48" t="n">
        <v>600.73</v>
      </c>
      <c r="F65" s="48" t="n">
        <v>272.28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</row>
    <row r="66">
      <c r="A66" s="48" t="s">
        <v>236</v>
      </c>
      <c r="B66" s="48" t="n">
        <v>0.7903</v>
      </c>
      <c r="C66" s="48" t="n">
        <v>0.75</v>
      </c>
      <c r="D66" s="48" t="n">
        <v>0.8401</v>
      </c>
      <c r="E66" s="48" t="n">
        <v>0.9578</v>
      </c>
      <c r="F66" s="48" t="n">
        <v>0.519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</row>
    <row r="67">
      <c r="A67" s="48" t="s">
        <v>237</v>
      </c>
      <c r="B67" s="48" t="n">
        <v>650.55</v>
      </c>
      <c r="C67" s="48" t="n">
        <v>646.72</v>
      </c>
      <c r="D67" s="48" t="n">
        <v>627.87</v>
      </c>
      <c r="E67" s="48" t="n">
        <v>600.73</v>
      </c>
      <c r="F67" s="48" t="n">
        <v>272.28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</row>
    <row r="68">
      <c r="A68" s="48" t="s">
        <v>238</v>
      </c>
      <c r="B68" s="48" t="n">
        <v>-0.063</v>
      </c>
      <c r="C68" s="48" t="n">
        <v>-0.0848</v>
      </c>
      <c r="D68" s="48" t="n">
        <v>0.0263</v>
      </c>
      <c r="E68" s="48" t="n">
        <v>-0.1377</v>
      </c>
      <c r="F68" s="48" t="n">
        <v>0.0357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</row>
    <row r="69">
      <c r="A69" s="48" t="s">
        <v>239</v>
      </c>
      <c r="B69" s="48"/>
      <c r="C69" s="48" t="n">
        <v>0.1152</v>
      </c>
      <c r="D69" s="48"/>
      <c r="E69" s="48"/>
      <c r="F69" s="48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</row>
    <row r="70">
      <c r="A70" s="48" t="s">
        <v>240</v>
      </c>
      <c r="B70" s="48"/>
      <c r="C70" s="48" t="n">
        <v>0.3543</v>
      </c>
      <c r="D70" s="48"/>
      <c r="E70" s="48"/>
      <c r="F70" s="48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</row>
    <row r="7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</row>
    <row r="7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</row>
    <row r="7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</row>
    <row r="74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</row>
    <row r="7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</row>
    <row r="7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</row>
    <row r="77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</row>
    <row r="78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</row>
    <row r="79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</row>
    <row r="80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</row>
    <row r="8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</row>
    <row r="8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</row>
    <row r="83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</row>
    <row r="84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</row>
    <row r="8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</row>
    <row r="8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</row>
    <row r="87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</row>
    <row r="88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</row>
    <row r="89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</row>
    <row r="90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</row>
    <row r="9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</row>
    <row r="9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</row>
    <row r="9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</row>
    <row r="94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</row>
    <row r="9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</row>
    <row r="96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</row>
    <row r="97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</row>
    <row r="98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</row>
    <row r="99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</row>
    <row r="100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</row>
    <row r="10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</row>
    <row r="10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</row>
    <row r="10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</row>
    <row r="10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</row>
    <row r="10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</row>
    <row r="106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</row>
    <row r="107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</row>
    <row r="108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</row>
    <row r="109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</row>
    <row r="110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</row>
    <row r="11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</row>
    <row r="11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</row>
    <row r="11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</row>
    <row r="1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</row>
    <row r="1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</row>
    <row r="116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</row>
    <row r="117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</row>
    <row r="119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</row>
    <row r="120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</row>
    <row r="12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</row>
    <row r="12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</row>
    <row r="12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</row>
    <row r="12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</row>
    <row r="1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</row>
    <row r="126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</row>
    <row r="127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</row>
    <row r="128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</row>
    <row r="129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</row>
    <row r="130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</row>
    <row r="13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</row>
    <row r="13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</row>
    <row r="13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</row>
    <row r="13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</row>
    <row r="1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</row>
    <row r="136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</row>
    <row r="137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</row>
    <row r="138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</row>
    <row r="139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</row>
    <row r="140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</row>
    <row r="14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</row>
    <row r="14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</row>
    <row r="14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</row>
    <row r="14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</row>
    <row r="14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</row>
    <row r="146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</row>
    <row r="147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</row>
    <row r="148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</row>
    <row r="149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</row>
    <row r="150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</row>
    <row r="15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</row>
    <row r="15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</row>
    <row r="15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</row>
    <row r="15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</row>
    <row r="15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</row>
    <row r="156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</row>
    <row r="157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</row>
    <row r="158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</row>
    <row r="159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</row>
    <row r="160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</row>
    <row r="16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</row>
    <row r="16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</row>
    <row r="16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</row>
    <row r="16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</row>
    <row r="16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</row>
    <row r="166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</row>
    <row r="167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</row>
    <row r="168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</row>
    <row r="169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</row>
    <row r="170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</row>
    <row r="17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</row>
    <row r="17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</row>
    <row r="17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</row>
    <row r="17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</row>
    <row r="17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</row>
    <row r="176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</row>
    <row r="177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</row>
    <row r="178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</row>
    <row r="179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</row>
    <row r="180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</row>
    <row r="18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</row>
    <row r="18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</row>
    <row r="18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</row>
    <row r="18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</row>
    <row r="18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</row>
    <row r="186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</row>
    <row r="187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</row>
    <row r="188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</row>
    <row r="189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</row>
    <row r="190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</row>
    <row r="19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</row>
    <row r="19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</row>
    <row r="19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</row>
    <row r="19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</row>
    <row r="19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</row>
    <row r="196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</row>
    <row r="197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</row>
    <row r="198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</row>
    <row r="199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</row>
    <row r="200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6" width="16.59" customWidth="1"/>
    <col min="7" max="7" width="16.76" customWidth="1"/>
    <col min="8" max="17" width="16.59" customWidth="1"/>
  </cols>
  <sheetData>
    <row r="1">
      <c r="A1" s="51" t="s">
        <v>241</v>
      </c>
      <c r="B1" s="52" t="s">
        <v>242</v>
      </c>
      <c r="C1" s="52" t="s">
        <v>243</v>
      </c>
      <c r="D1" s="52" t="s">
        <v>244</v>
      </c>
      <c r="E1" s="52" t="s">
        <v>245</v>
      </c>
      <c r="F1" s="52" t="s">
        <v>246</v>
      </c>
      <c r="G1" s="52" t="s">
        <v>247</v>
      </c>
      <c r="H1" s="53"/>
      <c r="I1" s="53"/>
      <c r="J1" s="53"/>
      <c r="K1" s="53"/>
      <c r="L1" s="53"/>
      <c r="M1" s="53"/>
      <c r="N1" s="53"/>
      <c r="O1" s="53"/>
      <c r="P1" s="53"/>
      <c r="Q1" s="53"/>
    </row>
    <row r="2">
      <c r="A2" s="54" t="n">
        <v>46022</v>
      </c>
      <c r="B2" s="48" t="n">
        <v>615.22</v>
      </c>
      <c r="C2" s="48" t="n">
        <v>-316.42</v>
      </c>
      <c r="D2" s="48" t="n">
        <v>-734.27</v>
      </c>
      <c r="E2" s="48" t="n">
        <v>-435.44</v>
      </c>
      <c r="F2" s="48" t="n">
        <v>1699.7</v>
      </c>
      <c r="G2" s="48" t="n">
        <v>1264.26</v>
      </c>
      <c r="H2" s="45"/>
      <c r="I2" s="45"/>
      <c r="J2" s="45"/>
      <c r="K2" s="45"/>
      <c r="L2" s="45"/>
      <c r="M2" s="45"/>
      <c r="N2" s="45"/>
      <c r="O2" s="45"/>
      <c r="P2" s="45"/>
      <c r="Q2" s="45"/>
    </row>
    <row r="3">
      <c r="A3" s="54" t="n">
        <v>45657</v>
      </c>
      <c r="B3" s="48" t="n">
        <v>924.64</v>
      </c>
      <c r="C3" s="48" t="n">
        <v>-17.85</v>
      </c>
      <c r="D3" s="48" t="n">
        <v>-710.68</v>
      </c>
      <c r="E3" s="48" t="n">
        <v>196.1</v>
      </c>
      <c r="F3" s="48" t="n">
        <v>1503.6</v>
      </c>
      <c r="G3" s="48" t="n">
        <v>1699.7</v>
      </c>
      <c r="H3" s="45"/>
      <c r="I3" s="45"/>
      <c r="J3" s="45"/>
      <c r="K3" s="45"/>
      <c r="L3" s="45"/>
      <c r="M3" s="45"/>
      <c r="N3" s="45"/>
      <c r="O3" s="45"/>
      <c r="P3" s="45"/>
      <c r="Q3" s="45"/>
    </row>
    <row r="4">
      <c r="A4" s="54" t="n">
        <v>45291</v>
      </c>
      <c r="B4" s="48" t="n">
        <v>665.93</v>
      </c>
      <c r="C4" s="48" t="n">
        <v>-97.24</v>
      </c>
      <c r="D4" s="48" t="n">
        <v>-588.89</v>
      </c>
      <c r="E4" s="48" t="n">
        <v>-20.19</v>
      </c>
      <c r="F4" s="48" t="n">
        <v>1523.79</v>
      </c>
      <c r="G4" s="48" t="n">
        <v>1503.6</v>
      </c>
      <c r="H4" s="45"/>
      <c r="I4" s="45"/>
      <c r="J4" s="45"/>
      <c r="K4" s="45"/>
      <c r="L4" s="45"/>
      <c r="M4" s="45"/>
      <c r="N4" s="45"/>
      <c r="O4" s="45"/>
      <c r="P4" s="45"/>
      <c r="Q4" s="45"/>
    </row>
    <row r="5">
      <c r="A5" s="54" t="n">
        <v>44926</v>
      </c>
      <c r="B5" s="48" t="n">
        <v>366.99</v>
      </c>
      <c r="C5" s="48" t="n">
        <v>-55.37</v>
      </c>
      <c r="D5" s="48" t="n">
        <v>-574.25</v>
      </c>
      <c r="E5" s="48" t="n">
        <v>-262.62</v>
      </c>
      <c r="F5" s="48" t="n">
        <v>1786.41</v>
      </c>
      <c r="G5" s="48" t="n">
        <v>1523.79</v>
      </c>
      <c r="H5" s="45"/>
      <c r="I5" s="45"/>
      <c r="J5" s="45"/>
      <c r="K5" s="45"/>
      <c r="L5" s="45"/>
      <c r="M5" s="45"/>
      <c r="N5" s="45"/>
      <c r="O5" s="45"/>
      <c r="P5" s="45"/>
      <c r="Q5" s="45"/>
    </row>
    <row r="6">
      <c r="A6" s="54" t="n">
        <v>44561</v>
      </c>
      <c r="B6" s="48" t="n">
        <v>640.29</v>
      </c>
      <c r="C6" s="48" t="n">
        <v>-55.62</v>
      </c>
      <c r="D6" s="48" t="n">
        <v>-265.64</v>
      </c>
      <c r="E6" s="48" t="n">
        <v>319</v>
      </c>
      <c r="F6" s="48" t="n">
        <v>1467.41</v>
      </c>
      <c r="G6" s="48" t="n">
        <v>1786.41</v>
      </c>
      <c r="H6" s="45"/>
      <c r="I6" s="45"/>
      <c r="J6" s="45"/>
      <c r="K6" s="45"/>
      <c r="L6" s="45"/>
      <c r="M6" s="45"/>
      <c r="N6" s="45"/>
      <c r="O6" s="45"/>
      <c r="P6" s="45"/>
      <c r="Q6" s="45"/>
    </row>
    <row r="7">
      <c r="A7" s="54" t="n">
        <v>44196</v>
      </c>
      <c r="B7" s="48" t="n">
        <v>516.69</v>
      </c>
      <c r="C7" s="48" t="n">
        <v>-18.05</v>
      </c>
      <c r="D7" s="48" t="n">
        <v>-241.28</v>
      </c>
      <c r="E7" s="48" t="n">
        <v>257.37</v>
      </c>
      <c r="F7" s="48" t="n">
        <v>1210.04</v>
      </c>
      <c r="G7" s="48" t="n">
        <v>1467.41</v>
      </c>
      <c r="H7" s="45"/>
      <c r="I7" s="45"/>
      <c r="J7" s="45"/>
      <c r="K7" s="45"/>
      <c r="L7" s="45"/>
      <c r="M7" s="45"/>
      <c r="N7" s="45"/>
      <c r="O7" s="45"/>
      <c r="P7" s="45"/>
      <c r="Q7" s="45"/>
    </row>
    <row r="8">
      <c r="A8" s="54" t="n">
        <v>43830</v>
      </c>
      <c r="B8" s="48" t="n">
        <v>452.11</v>
      </c>
      <c r="C8" s="48" t="n">
        <v>-31.66</v>
      </c>
      <c r="D8" s="48" t="n">
        <v>-192.84</v>
      </c>
      <c r="E8" s="48" t="n">
        <v>227.61</v>
      </c>
      <c r="F8" s="48" t="n">
        <v>982.43</v>
      </c>
      <c r="G8" s="48" t="n">
        <v>1210.04</v>
      </c>
      <c r="H8" s="45"/>
      <c r="I8" s="45"/>
      <c r="J8" s="45"/>
      <c r="K8" s="45"/>
      <c r="L8" s="45"/>
      <c r="M8" s="45"/>
      <c r="N8" s="45"/>
      <c r="O8" s="45"/>
      <c r="P8" s="45"/>
      <c r="Q8" s="45"/>
    </row>
    <row r="9">
      <c r="A9" s="54" t="n">
        <v>43465</v>
      </c>
      <c r="B9" s="48" t="n">
        <v>413.85</v>
      </c>
      <c r="C9" s="48" t="n">
        <v>-16.29</v>
      </c>
      <c r="D9" s="48" t="n">
        <v>-164.41</v>
      </c>
      <c r="E9" s="48" t="n">
        <v>233.15</v>
      </c>
      <c r="F9" s="48" t="n">
        <v>749.28</v>
      </c>
      <c r="G9" s="48" t="n">
        <v>982.43</v>
      </c>
      <c r="H9" s="45"/>
      <c r="I9" s="45"/>
      <c r="J9" s="45"/>
      <c r="K9" s="45"/>
      <c r="L9" s="45"/>
      <c r="M9" s="45"/>
      <c r="N9" s="45"/>
      <c r="O9" s="45"/>
      <c r="P9" s="45"/>
      <c r="Q9" s="45"/>
    </row>
    <row r="10">
      <c r="A10" s="54" t="n">
        <v>43100</v>
      </c>
      <c r="B10" s="48" t="n">
        <v>221.53</v>
      </c>
      <c r="C10" s="48" t="n">
        <v>-11.21</v>
      </c>
      <c r="D10" s="48" t="n">
        <v>-88.99</v>
      </c>
      <c r="E10" s="48" t="n">
        <v>121.33</v>
      </c>
      <c r="F10" s="48" t="n">
        <v>627.95</v>
      </c>
      <c r="G10" s="48" t="n">
        <v>749.28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>
      <c r="A11" s="54" t="n">
        <v>42735</v>
      </c>
      <c r="B11" s="48" t="n">
        <v>374.51</v>
      </c>
      <c r="C11" s="48" t="n">
        <v>-11.03</v>
      </c>
      <c r="D11" s="48" t="n">
        <v>-83.35</v>
      </c>
      <c r="E11" s="48" t="n">
        <v>280.14</v>
      </c>
      <c r="F11" s="48" t="n">
        <v>347.8</v>
      </c>
      <c r="G11" s="48" t="n">
        <v>627.95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</row>
    <row r="98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</row>
    <row r="10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</row>
    <row r="10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</row>
    <row r="106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</row>
    <row r="107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</row>
    <row r="108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</row>
    <row r="109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</row>
    <row r="110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</row>
    <row r="11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</row>
    <row r="1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1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116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</row>
    <row r="117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</row>
    <row r="118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</row>
    <row r="119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</row>
    <row r="120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</row>
    <row r="12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</row>
    <row r="12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</row>
    <row r="12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</row>
    <row r="1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</row>
    <row r="126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</row>
    <row r="127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</row>
    <row r="128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</row>
    <row r="129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</row>
    <row r="130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</row>
    <row r="13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</row>
    <row r="13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</row>
    <row r="13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</row>
    <row r="13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</row>
    <row r="1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</row>
    <row r="136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</row>
    <row r="137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</row>
    <row r="138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</row>
    <row r="139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</row>
    <row r="140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</row>
    <row r="14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</row>
    <row r="14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</row>
    <row r="14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</row>
    <row r="14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</row>
    <row r="14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</row>
    <row r="146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</row>
    <row r="147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</row>
    <row r="148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</row>
    <row r="149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</row>
    <row r="150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</row>
    <row r="15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</row>
    <row r="15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</row>
    <row r="15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</row>
    <row r="15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</row>
    <row r="15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</row>
    <row r="156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</row>
    <row r="157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</row>
    <row r="158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</row>
    <row r="159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</row>
    <row r="160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</row>
    <row r="16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</row>
    <row r="16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</row>
    <row r="16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</row>
    <row r="16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</row>
    <row r="16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</row>
    <row r="166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</row>
    <row r="167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</row>
    <row r="168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</row>
    <row r="169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</row>
    <row r="170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</row>
    <row r="17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</row>
    <row r="17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</row>
    <row r="17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</row>
    <row r="17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</row>
    <row r="17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</row>
    <row r="176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</row>
    <row r="177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</row>
    <row r="178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</row>
    <row r="179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</row>
    <row r="180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</row>
    <row r="18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</row>
    <row r="18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</row>
    <row r="18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</row>
    <row r="18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</row>
    <row r="18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</row>
    <row r="186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</row>
    <row r="187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</row>
    <row r="188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</row>
    <row r="189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</row>
    <row r="190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</row>
    <row r="19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</row>
    <row r="19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</row>
    <row r="19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</row>
    <row r="19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</row>
    <row r="19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</row>
    <row r="196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</row>
    <row r="197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</row>
    <row r="198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2.57" customWidth="1"/>
    <col min="2" max="6" width="14.14" customWidth="1"/>
    <col min="7" max="20" width="16.59" customWidth="1"/>
  </cols>
  <sheetData>
    <row r="1">
      <c r="A1" s="55" t="s">
        <v>248</v>
      </c>
      <c r="B1" s="55" t="s">
        <v>249</v>
      </c>
      <c r="C1" s="55" t="s">
        <v>250</v>
      </c>
      <c r="D1" s="56" t="s">
        <v>251</v>
      </c>
      <c r="E1" s="56" t="s">
        <v>252</v>
      </c>
      <c r="F1" s="55" t="s">
        <v>253</v>
      </c>
      <c r="G1" s="55" t="s">
        <v>254</v>
      </c>
      <c r="H1" s="48" t="s">
        <v>255</v>
      </c>
      <c r="N1" s="1"/>
      <c r="O1" s="1"/>
      <c r="P1" s="1"/>
      <c r="Q1" s="1"/>
      <c r="R1" s="1"/>
      <c r="S1" s="1"/>
      <c r="T1" s="1"/>
    </row>
    <row r="2">
      <c r="A2" s="57" t="n">
        <v>2025</v>
      </c>
      <c r="B2" s="58" t="n">
        <v>1688.38</v>
      </c>
      <c r="C2" s="59">
        <f>(B2-B3)/B3</f>
      </c>
      <c r="D2" s="60" t="n">
        <v>1539.46</v>
      </c>
      <c r="E2" s="61" t="n">
        <v>0.9118</v>
      </c>
      <c r="F2" s="58" t="n">
        <v>823.2</v>
      </c>
      <c r="G2" s="59">
        <f>(F2-F3)/F3</f>
      </c>
      <c r="H2" s="48" t="n">
        <v>273.54</v>
      </c>
    </row>
    <row r="3">
      <c r="A3" s="57" t="n">
        <v>2024</v>
      </c>
      <c r="B3" s="60" t="n">
        <v>1708.99</v>
      </c>
      <c r="C3" s="59" t="n">
        <v>0.157</v>
      </c>
      <c r="D3" s="60" t="n">
        <v>1571.1</v>
      </c>
      <c r="E3" s="62" t="n">
        <v>0.9193</v>
      </c>
      <c r="F3" s="60" t="n">
        <v>862.28</v>
      </c>
      <c r="G3" s="59" t="n">
        <v>0.154</v>
      </c>
      <c r="H3" s="48" t="n">
        <v>269.26</v>
      </c>
      <c r="N3" s="1"/>
      <c r="O3" s="1"/>
      <c r="P3" s="1"/>
      <c r="Q3" s="1"/>
      <c r="R3" s="1"/>
      <c r="S3" s="1"/>
      <c r="T3" s="1"/>
    </row>
    <row r="4">
      <c r="A4" s="57" t="n">
        <v>2023</v>
      </c>
      <c r="B4" s="60" t="n">
        <v>1476.94</v>
      </c>
      <c r="C4" s="59" t="n">
        <v>0.19</v>
      </c>
      <c r="D4" s="60" t="n">
        <v>1358.26</v>
      </c>
      <c r="E4" s="62" t="n">
        <v>0.9196</v>
      </c>
      <c r="F4" s="60" t="n">
        <v>747.34</v>
      </c>
      <c r="G4" s="59" t="n">
        <v>0.192</v>
      </c>
      <c r="H4" s="48" t="n">
        <v>222.34</v>
      </c>
      <c r="N4" s="1"/>
      <c r="O4" s="1"/>
      <c r="P4" s="1"/>
      <c r="Q4" s="1"/>
      <c r="R4" s="1"/>
      <c r="S4" s="1"/>
      <c r="T4" s="1"/>
    </row>
    <row r="5">
      <c r="A5" s="57" t="n">
        <v>2022</v>
      </c>
      <c r="B5" s="60" t="n">
        <v>1241</v>
      </c>
      <c r="C5" s="59" t="n">
        <v>0.169</v>
      </c>
      <c r="D5" s="60" t="n">
        <v>1140.06</v>
      </c>
      <c r="E5" s="62" t="n">
        <v>0.9187</v>
      </c>
      <c r="F5" s="60" t="n">
        <v>627.16</v>
      </c>
      <c r="G5" s="59" t="n">
        <v>0.196</v>
      </c>
      <c r="H5" s="48" t="n">
        <v>184.96</v>
      </c>
      <c r="N5" s="1"/>
      <c r="O5" s="1"/>
      <c r="P5" s="1"/>
      <c r="Q5" s="1"/>
      <c r="R5" s="1"/>
      <c r="S5" s="1"/>
      <c r="T5" s="1"/>
    </row>
    <row r="6">
      <c r="A6" s="57" t="n">
        <v>2021</v>
      </c>
      <c r="B6" s="60" t="n">
        <v>1061.9</v>
      </c>
      <c r="C6" s="59" t="n">
        <v>0.119</v>
      </c>
      <c r="D6" s="60" t="n">
        <v>972.07</v>
      </c>
      <c r="E6" s="62" t="n">
        <v>0.9154</v>
      </c>
      <c r="F6" s="60" t="n">
        <v>524.6</v>
      </c>
      <c r="G6" s="59" t="n">
        <v>0.123</v>
      </c>
      <c r="H6" s="48" t="n">
        <v>153.04</v>
      </c>
      <c r="N6" s="1"/>
      <c r="O6" s="1"/>
      <c r="P6" s="1"/>
      <c r="Q6" s="1"/>
      <c r="R6" s="1"/>
      <c r="S6" s="1"/>
      <c r="T6" s="1"/>
    </row>
    <row r="7">
      <c r="A7" s="57" t="n">
        <v>2020</v>
      </c>
      <c r="B7" s="60" t="n">
        <v>949.15</v>
      </c>
      <c r="C7" s="59" t="n">
        <v>0.111</v>
      </c>
      <c r="D7" s="60" t="n">
        <v>867.39</v>
      </c>
      <c r="E7" s="62" t="n">
        <v>0.9141</v>
      </c>
      <c r="F7" s="60" t="n">
        <v>466.97</v>
      </c>
      <c r="G7" s="59" t="n">
        <v>0.133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>
      <c r="A8" s="57" t="n">
        <v>2019</v>
      </c>
      <c r="B8" s="60" t="n">
        <v>854.3</v>
      </c>
      <c r="C8" s="59" t="n">
        <v>0.16</v>
      </c>
      <c r="D8" s="60"/>
      <c r="E8" s="62" t="n">
        <v>0.913</v>
      </c>
      <c r="F8" s="60" t="n">
        <v>412.06</v>
      </c>
      <c r="G8" s="59" t="n">
        <v>0.171</v>
      </c>
      <c r="H8" s="1"/>
      <c r="I8" s="1"/>
      <c r="J8" s="1"/>
      <c r="K8" s="1"/>
      <c r="L8" s="1"/>
      <c r="M8" s="1"/>
      <c r="N8" s="1"/>
      <c r="O8" s="1"/>
      <c r="P8" s="63"/>
      <c r="Q8" s="63"/>
      <c r="R8" s="63"/>
      <c r="S8" s="63"/>
      <c r="T8" s="63"/>
    </row>
    <row r="9">
      <c r="A9" s="57" t="n">
        <v>2018</v>
      </c>
      <c r="B9" s="60" t="n">
        <v>736.39</v>
      </c>
      <c r="C9" s="59" t="n">
        <v>0.265</v>
      </c>
      <c r="D9" s="60"/>
      <c r="E9" s="62" t="n">
        <v>0.9114</v>
      </c>
      <c r="F9" s="60" t="n">
        <v>352.04</v>
      </c>
      <c r="G9" s="59" t="n">
        <v>0.3</v>
      </c>
      <c r="H9" s="1"/>
      <c r="I9" s="1"/>
      <c r="J9" s="1"/>
      <c r="K9" s="1"/>
      <c r="L9" s="1"/>
      <c r="M9" s="1"/>
      <c r="N9" s="1"/>
      <c r="O9" s="1"/>
      <c r="P9" s="63"/>
      <c r="Q9" s="63"/>
      <c r="R9" s="63"/>
      <c r="S9" s="63"/>
      <c r="T9" s="63"/>
    </row>
    <row r="10">
      <c r="A10" s="57" t="n">
        <v>2017</v>
      </c>
      <c r="B10" s="60" t="n">
        <v>582.18</v>
      </c>
      <c r="C10" s="59" t="n">
        <v>0.498</v>
      </c>
      <c r="D10" s="60"/>
      <c r="E10" s="62" t="n">
        <v>0.898</v>
      </c>
      <c r="F10" s="60" t="n">
        <v>270.79</v>
      </c>
      <c r="G10" s="59" t="n">
        <v>0.62</v>
      </c>
      <c r="H10" s="1"/>
      <c r="I10" s="1"/>
      <c r="J10" s="1"/>
      <c r="K10" s="1"/>
      <c r="L10" s="1"/>
      <c r="M10" s="1"/>
      <c r="N10" s="1"/>
      <c r="O10" s="1"/>
      <c r="P10" s="63"/>
      <c r="Q10" s="63"/>
      <c r="R10" s="63"/>
      <c r="S10" s="63"/>
      <c r="T10" s="63"/>
    </row>
    <row r="11">
      <c r="A11" s="57" t="n">
        <v>2016</v>
      </c>
      <c r="B11" s="60" t="n">
        <v>388.62</v>
      </c>
      <c r="C11" s="59" t="n">
        <v>0.19</v>
      </c>
      <c r="D11" s="60"/>
      <c r="E11" s="62" t="n">
        <v>0.9123</v>
      </c>
      <c r="F11" s="60" t="n">
        <v>167.18</v>
      </c>
      <c r="G11" s="59" t="n">
        <v>0.078</v>
      </c>
      <c r="H11" s="1"/>
      <c r="I11" s="1"/>
      <c r="J11" s="1"/>
      <c r="K11" s="1"/>
      <c r="L11" s="1"/>
      <c r="M11" s="1"/>
      <c r="N11" s="1"/>
      <c r="O11" s="1"/>
      <c r="P11" s="63"/>
      <c r="Q11" s="63"/>
      <c r="R11" s="63"/>
      <c r="S11" s="63"/>
      <c r="T11" s="63"/>
    </row>
    <row r="12">
      <c r="A12" s="57" t="n">
        <v>2015</v>
      </c>
      <c r="B12" s="60" t="n">
        <v>326.6</v>
      </c>
      <c r="C12" s="59" t="n">
        <v>0.034</v>
      </c>
      <c r="D12" s="60"/>
      <c r="E12" s="60"/>
      <c r="F12" s="60" t="n">
        <v>155.03</v>
      </c>
      <c r="G12" s="59" t="n">
        <v>0.01</v>
      </c>
      <c r="H12" s="1"/>
      <c r="I12" s="1"/>
      <c r="J12" s="1"/>
      <c r="K12" s="1"/>
      <c r="L12" s="1"/>
      <c r="M12" s="1"/>
      <c r="N12" s="1"/>
      <c r="O12" s="1"/>
      <c r="P12" s="63"/>
      <c r="Q12" s="63"/>
      <c r="R12" s="63"/>
      <c r="S12" s="63"/>
      <c r="T12" s="63"/>
    </row>
    <row r="13">
      <c r="A13" s="57" t="n">
        <v>2014</v>
      </c>
      <c r="B13" s="60" t="n">
        <v>315.74</v>
      </c>
      <c r="C13" s="59" t="n">
        <v>0.021</v>
      </c>
      <c r="D13" s="60"/>
      <c r="E13" s="60"/>
      <c r="F13" s="60" t="n">
        <v>153.5</v>
      </c>
      <c r="G13" s="59" t="n">
        <v>0.014</v>
      </c>
      <c r="H13" s="1"/>
      <c r="I13" s="1"/>
      <c r="J13" s="1"/>
      <c r="K13" s="1"/>
      <c r="L13" s="1"/>
      <c r="M13" s="1"/>
      <c r="N13" s="1"/>
      <c r="O13" s="1"/>
      <c r="P13" s="63"/>
      <c r="Q13" s="63"/>
      <c r="R13" s="63"/>
      <c r="S13" s="63"/>
      <c r="T13" s="63"/>
    </row>
    <row r="14">
      <c r="A14" s="57" t="n">
        <v>2013</v>
      </c>
      <c r="B14" s="60" t="n">
        <v>309.22</v>
      </c>
      <c r="C14" s="59" t="n">
        <v>0.169</v>
      </c>
      <c r="D14" s="60"/>
      <c r="E14" s="60"/>
      <c r="F14" s="60" t="n">
        <v>151.37</v>
      </c>
      <c r="G14" s="59" t="n">
        <v>0.137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>
      <c r="A15" s="57" t="n">
        <v>2012</v>
      </c>
      <c r="B15" s="60" t="n">
        <v>264.55</v>
      </c>
      <c r="C15" s="59" t="n">
        <v>0.438</v>
      </c>
      <c r="D15" s="60"/>
      <c r="E15" s="60"/>
      <c r="F15" s="60" t="n">
        <v>133.08</v>
      </c>
      <c r="G15" s="59" t="n">
        <v>0.519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>
      <c r="A16" s="57" t="n">
        <v>2011</v>
      </c>
      <c r="B16" s="60" t="n">
        <v>184.02</v>
      </c>
      <c r="C16" s="59" t="n">
        <v>0.582</v>
      </c>
      <c r="D16" s="60"/>
      <c r="E16" s="60"/>
      <c r="F16" s="60" t="n">
        <v>87.63</v>
      </c>
      <c r="G16" s="59" t="n">
        <v>0.735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>
      <c r="A17" s="57" t="n">
        <v>2010</v>
      </c>
      <c r="B17" s="60" t="n">
        <v>116.33</v>
      </c>
      <c r="C17" s="59" t="n">
        <v>0.203</v>
      </c>
      <c r="D17" s="60"/>
      <c r="E17" s="60"/>
      <c r="F17" s="60" t="n">
        <v>50.51</v>
      </c>
      <c r="G17" s="59" t="n">
        <v>0.171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>
      <c r="A18" s="57" t="n">
        <v>2009</v>
      </c>
      <c r="B18" s="60" t="n">
        <v>96.7</v>
      </c>
      <c r="C18" s="59" t="n">
        <v>0.173</v>
      </c>
      <c r="D18" s="60"/>
      <c r="E18" s="60"/>
      <c r="F18" s="60" t="n">
        <v>43.12</v>
      </c>
      <c r="G18" s="59" t="n">
        <v>0.135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>
      <c r="A19" s="57" t="n">
        <v>2008</v>
      </c>
      <c r="B19" s="60" t="n">
        <v>82.42</v>
      </c>
      <c r="C19" s="59" t="n">
        <v>0.139</v>
      </c>
      <c r="D19" s="60"/>
      <c r="E19" s="60"/>
      <c r="F19" s="60" t="n">
        <v>37.99</v>
      </c>
      <c r="G19" s="59" t="n">
        <v>0.342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>
      <c r="A20" s="57" t="n">
        <v>2007</v>
      </c>
      <c r="B20" s="60" t="n">
        <v>72.37</v>
      </c>
      <c r="C20" s="59" t="n">
        <v>0.478</v>
      </c>
      <c r="D20" s="60"/>
      <c r="E20" s="60"/>
      <c r="F20" s="60" t="n">
        <v>28.31</v>
      </c>
      <c r="G20" s="59" t="n">
        <v>0.882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>
      <c r="A21" s="57" t="n">
        <v>2006</v>
      </c>
      <c r="B21" s="60" t="n">
        <v>48.96</v>
      </c>
      <c r="C21" s="59" t="n">
        <v>0.246</v>
      </c>
      <c r="D21" s="60"/>
      <c r="E21" s="60"/>
      <c r="F21" s="60" t="n">
        <v>15.04</v>
      </c>
      <c r="G21" s="59" t="n">
        <v>0.345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>
      <c r="A22" s="57" t="n">
        <v>2005</v>
      </c>
      <c r="B22" s="60" t="n">
        <v>39.31</v>
      </c>
      <c r="C22" s="64"/>
      <c r="D22" s="60"/>
      <c r="E22" s="60"/>
      <c r="F22" s="60" t="n">
        <v>11.19</v>
      </c>
      <c r="G22" s="6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>
      <c r="A27" s="1"/>
      <c r="B27" s="1"/>
      <c r="C27" s="65"/>
      <c r="D27" s="65"/>
      <c r="E27" s="6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>
      <c r="A28" s="1"/>
      <c r="B28" s="1"/>
      <c r="C28" s="6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</sheetData>
  <pageMargins left="0.7" right="0.7" top="0.75" bottom="0.75" header="0.3" footer="0.3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24" customWidth="1"/>
    <col min="2" max="23" width="9.78" customWidth="1"/>
  </cols>
  <sheetData>
    <row r="1">
      <c r="A1" s="66" t="s">
        <v>256</v>
      </c>
      <c r="B1" s="67" t="s">
        <v>257</v>
      </c>
      <c r="C1" s="67" t="s">
        <v>258</v>
      </c>
      <c r="D1" s="67" t="s">
        <v>259</v>
      </c>
      <c r="E1" s="67" t="s">
        <v>260</v>
      </c>
      <c r="F1" s="67" t="s">
        <v>261</v>
      </c>
      <c r="G1" s="67" t="s">
        <v>262</v>
      </c>
      <c r="H1" s="67" t="s">
        <v>263</v>
      </c>
      <c r="I1" s="67" t="s">
        <v>264</v>
      </c>
      <c r="J1" s="67" t="s">
        <v>265</v>
      </c>
      <c r="K1" s="67" t="s">
        <v>266</v>
      </c>
      <c r="L1" s="67" t="s">
        <v>267</v>
      </c>
      <c r="M1" s="67" t="s">
        <v>268</v>
      </c>
      <c r="N1" s="67" t="s">
        <v>269</v>
      </c>
      <c r="O1" s="67" t="s">
        <v>270</v>
      </c>
      <c r="P1" s="67" t="s">
        <v>271</v>
      </c>
      <c r="Q1" s="67" t="s">
        <v>272</v>
      </c>
      <c r="R1" s="67" t="s">
        <v>273</v>
      </c>
      <c r="S1" s="67" t="s">
        <v>274</v>
      </c>
      <c r="T1" s="67" t="s">
        <v>275</v>
      </c>
      <c r="U1" s="67" t="s">
        <v>276</v>
      </c>
      <c r="V1" s="67" t="s">
        <v>277</v>
      </c>
      <c r="W1" s="67" t="s">
        <v>278</v>
      </c>
    </row>
    <row r="2">
      <c r="A2" s="68" t="s">
        <v>279</v>
      </c>
      <c r="B2" s="69" t="n">
        <v>72.53</v>
      </c>
      <c r="C2" s="69" t="n">
        <v>56.39</v>
      </c>
      <c r="D2" s="69" t="n">
        <v>46.49</v>
      </c>
      <c r="E2" s="69" t="n">
        <v>32.98</v>
      </c>
      <c r="F2" s="69" t="n">
        <v>27.37</v>
      </c>
      <c r="G2" s="69" t="n">
        <v>25.48</v>
      </c>
      <c r="H2" s="69" t="n">
        <v>32.79</v>
      </c>
      <c r="I2" s="69" t="n">
        <v>25.72</v>
      </c>
      <c r="J2" s="69" t="n">
        <v>29.86</v>
      </c>
      <c r="K2" s="69" t="n">
        <v>16.81</v>
      </c>
      <c r="L2" s="69" t="n">
        <v>14.85</v>
      </c>
      <c r="M2" s="69" t="n">
        <v>16.75</v>
      </c>
      <c r="N2" s="69" t="n">
        <v>18.58</v>
      </c>
      <c r="O2" s="69" t="n">
        <v>12.25</v>
      </c>
      <c r="P2" s="69" t="n">
        <v>7.2</v>
      </c>
      <c r="Q2" s="69" t="n">
        <v>6.77</v>
      </c>
      <c r="R2" s="69" t="n">
        <v>6.21</v>
      </c>
      <c r="S2" s="69" t="n">
        <v>5.32</v>
      </c>
      <c r="T2" s="69" t="n">
        <v>5.6</v>
      </c>
      <c r="U2" s="69" t="n">
        <v>5.79</v>
      </c>
      <c r="V2" s="69" t="n">
        <v>4.76</v>
      </c>
      <c r="W2" s="69" t="n">
        <v>3.77</v>
      </c>
    </row>
    <row r="3">
      <c r="A3" s="68" t="s">
        <v>280</v>
      </c>
      <c r="B3" s="69" t="n">
        <v>83.2</v>
      </c>
      <c r="C3" s="69" t="n">
        <v>93.16</v>
      </c>
      <c r="D3" s="69" t="n">
        <v>97.29</v>
      </c>
      <c r="E3" s="69" t="n">
        <v>90.12</v>
      </c>
      <c r="F3" s="69" t="n">
        <v>84.5</v>
      </c>
      <c r="G3" s="69" t="n">
        <v>67.9</v>
      </c>
      <c r="H3" s="69" t="n">
        <v>61.68</v>
      </c>
      <c r="I3" s="69" t="n">
        <v>53.26</v>
      </c>
      <c r="J3" s="69" t="n">
        <v>47.21</v>
      </c>
      <c r="K3" s="69" t="n">
        <v>41.87</v>
      </c>
      <c r="L3" s="69" t="n">
        <v>38.13</v>
      </c>
      <c r="M3" s="69" t="n">
        <v>33.78</v>
      </c>
      <c r="N3" s="69" t="n">
        <v>28.35</v>
      </c>
      <c r="O3" s="69" t="n">
        <v>22.04</v>
      </c>
      <c r="P3" s="69" t="n">
        <v>16.74</v>
      </c>
      <c r="Q3" s="69" t="n">
        <v>13.46</v>
      </c>
      <c r="R3" s="69" t="n">
        <v>12.17</v>
      </c>
      <c r="S3" s="69" t="n">
        <v>9.41</v>
      </c>
      <c r="T3" s="69" t="n">
        <v>7.23</v>
      </c>
      <c r="U3" s="69" t="n">
        <v>4.93</v>
      </c>
      <c r="V3" s="69" t="n">
        <v>3.51</v>
      </c>
      <c r="W3" s="69" t="n">
        <v>3.12</v>
      </c>
    </row>
    <row r="4">
      <c r="A4" s="68" t="s">
        <v>281</v>
      </c>
      <c r="B4" s="69" t="n">
        <v>1.9</v>
      </c>
      <c r="C4" s="69" t="n">
        <v>2.18</v>
      </c>
      <c r="D4" s="69" t="n">
        <v>1.57</v>
      </c>
      <c r="E4" s="69" t="n">
        <v>1.35</v>
      </c>
      <c r="F4" s="69" t="n">
        <v>0.62</v>
      </c>
      <c r="G4" s="69" t="n">
        <v>0.5</v>
      </c>
      <c r="H4" s="69" t="n">
        <v>0.49</v>
      </c>
      <c r="I4" s="69" t="n">
        <v>0.22</v>
      </c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</row>
    <row r="5">
      <c r="A5" s="68" t="s">
        <v>282</v>
      </c>
      <c r="B5" s="69" t="n">
        <v>0.29</v>
      </c>
      <c r="C5" s="69" t="n">
        <v>0.14</v>
      </c>
      <c r="D5" s="69" t="n">
        <v>0.13</v>
      </c>
      <c r="E5" s="69" t="n">
        <v>0.12</v>
      </c>
      <c r="F5" s="69" t="n">
        <v>0.14</v>
      </c>
      <c r="G5" s="69" t="n">
        <v>0</v>
      </c>
      <c r="H5" s="69" t="n">
        <v>0</v>
      </c>
      <c r="I5" s="69" t="n">
        <v>0</v>
      </c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</row>
    <row r="6">
      <c r="A6" s="68" t="s">
        <v>283</v>
      </c>
      <c r="B6" s="69" t="n">
        <v>273.54</v>
      </c>
      <c r="C6" s="69" t="n">
        <v>269.26</v>
      </c>
      <c r="D6" s="69" t="n">
        <v>222.34</v>
      </c>
      <c r="E6" s="69" t="n">
        <v>184.96</v>
      </c>
      <c r="F6" s="69" t="n">
        <v>153.04</v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</row>
    <row r="7">
      <c r="A7" s="68" t="s">
        <v>284</v>
      </c>
      <c r="B7" s="69" t="n">
        <v>157.92</v>
      </c>
      <c r="C7" s="69" t="n">
        <v>151.87</v>
      </c>
      <c r="D7" s="69" t="n">
        <v>145.48</v>
      </c>
      <c r="E7" s="69" t="n">
        <v>124.57</v>
      </c>
      <c r="F7" s="69" t="n">
        <v>112.63</v>
      </c>
      <c r="G7" s="69" t="n">
        <v>93.88</v>
      </c>
      <c r="H7" s="69" t="n">
        <v>94.96</v>
      </c>
      <c r="I7" s="69" t="n">
        <v>79.2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</row>
    <row r="8">
      <c r="A8" s="70" t="s">
        <v>285</v>
      </c>
      <c r="B8" s="3" t="n">
        <v>1688.38</v>
      </c>
      <c r="C8" s="3" t="n">
        <v>1708.99</v>
      </c>
      <c r="D8" s="3" t="n">
        <v>1476.94</v>
      </c>
      <c r="E8" s="3" t="n">
        <v>1241</v>
      </c>
      <c r="F8" s="3" t="n">
        <v>1061.9</v>
      </c>
      <c r="G8" s="3" t="n">
        <v>949.15</v>
      </c>
      <c r="H8" s="3" t="n">
        <v>854.3</v>
      </c>
      <c r="I8" s="3" t="n">
        <v>736.39</v>
      </c>
      <c r="J8" s="3" t="n">
        <v>582.18</v>
      </c>
      <c r="K8" s="3" t="n">
        <v>388.62</v>
      </c>
      <c r="L8" s="3" t="n">
        <v>326.6</v>
      </c>
      <c r="M8" s="3" t="n">
        <v>315.74</v>
      </c>
      <c r="N8" s="3" t="n">
        <v>309.22</v>
      </c>
      <c r="O8" s="3" t="n">
        <v>264.55</v>
      </c>
      <c r="P8" s="3" t="n">
        <v>184.02</v>
      </c>
      <c r="Q8" s="3" t="n">
        <v>116.33</v>
      </c>
      <c r="R8" s="3" t="n">
        <v>96.7</v>
      </c>
      <c r="S8" s="3" t="n">
        <v>82.42</v>
      </c>
      <c r="T8" s="3" t="n">
        <v>72.37</v>
      </c>
      <c r="U8" s="3" t="n">
        <v>48.96</v>
      </c>
      <c r="V8" s="3" t="n">
        <v>39.31</v>
      </c>
      <c r="W8" s="3" t="n">
        <v>30.1</v>
      </c>
    </row>
    <row r="9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</row>
    <row r="10">
      <c r="A10" s="68" t="s">
        <v>286</v>
      </c>
      <c r="B10" s="5" t="n">
        <v>0.043</v>
      </c>
      <c r="C10" s="5" t="n">
        <v>0.033</v>
      </c>
      <c r="D10" s="5" t="n">
        <v>0.0315</v>
      </c>
      <c r="E10" s="5" t="n">
        <v>0.0266</v>
      </c>
      <c r="F10" s="5" t="n">
        <v>0.0258</v>
      </c>
      <c r="G10" s="5" t="n">
        <v>0.0268</v>
      </c>
      <c r="H10" s="5" t="n">
        <v>0.0384</v>
      </c>
      <c r="I10" s="5" t="n">
        <v>0.0349</v>
      </c>
      <c r="J10" s="5" t="n">
        <v>0.0513</v>
      </c>
      <c r="K10" s="5" t="n">
        <v>0.0433</v>
      </c>
      <c r="L10" s="5" t="n">
        <v>0.0455</v>
      </c>
      <c r="M10" s="5" t="n">
        <v>0.053</v>
      </c>
      <c r="N10" s="5" t="n">
        <v>0.0601</v>
      </c>
      <c r="O10" s="5" t="n">
        <v>0.0463</v>
      </c>
      <c r="P10" s="5" t="n">
        <v>0.0391</v>
      </c>
      <c r="Q10" s="5" t="n">
        <v>0.0582</v>
      </c>
      <c r="R10" s="5" t="n">
        <v>0.0642</v>
      </c>
      <c r="S10" s="5" t="n">
        <v>0.0645</v>
      </c>
      <c r="T10" s="5" t="n">
        <v>0.0774</v>
      </c>
      <c r="U10" s="5" t="n">
        <v>0.1183</v>
      </c>
      <c r="V10" s="5" t="n">
        <v>0.1211</v>
      </c>
      <c r="W10" s="5" t="n">
        <v>0.1252</v>
      </c>
    </row>
    <row r="11">
      <c r="A11" s="68" t="s">
        <v>287</v>
      </c>
      <c r="B11" s="5" t="n">
        <v>0.0493</v>
      </c>
      <c r="C11" s="5" t="n">
        <v>0.0545</v>
      </c>
      <c r="D11" s="5" t="n">
        <v>0.0659</v>
      </c>
      <c r="E11" s="5" t="n">
        <v>0.0726</v>
      </c>
      <c r="F11" s="5" t="n">
        <v>0.0796</v>
      </c>
      <c r="G11" s="5" t="n">
        <v>0.0715</v>
      </c>
      <c r="H11" s="5" t="n">
        <v>0.0722</v>
      </c>
      <c r="I11" s="5" t="n">
        <v>0.0723</v>
      </c>
      <c r="J11" s="5" t="n">
        <v>0.0811</v>
      </c>
      <c r="K11" s="5" t="n">
        <v>0.1077</v>
      </c>
      <c r="L11" s="5" t="n">
        <v>0.1167</v>
      </c>
      <c r="M11" s="5" t="n">
        <v>0.107</v>
      </c>
      <c r="N11" s="5" t="n">
        <v>0.0917</v>
      </c>
      <c r="O11" s="5" t="n">
        <v>0.0833</v>
      </c>
      <c r="P11" s="5" t="n">
        <v>0.091</v>
      </c>
      <c r="Q11" s="5" t="n">
        <v>0.1157</v>
      </c>
      <c r="R11" s="5" t="n">
        <v>0.1259</v>
      </c>
      <c r="S11" s="5" t="n">
        <v>0.1142</v>
      </c>
      <c r="T11" s="5" t="n">
        <v>0.0999</v>
      </c>
      <c r="U11" s="5" t="n">
        <v>0.1007</v>
      </c>
      <c r="V11" s="5" t="n">
        <v>0.0893</v>
      </c>
      <c r="W11" s="5" t="n">
        <v>0.1037</v>
      </c>
    </row>
    <row r="12">
      <c r="A12" s="68" t="s">
        <v>288</v>
      </c>
      <c r="B12" s="5" t="n">
        <v>0.0011</v>
      </c>
      <c r="C12" s="5" t="n">
        <v>0.0013</v>
      </c>
      <c r="D12" s="5" t="n">
        <v>0.0011</v>
      </c>
      <c r="E12" s="5" t="n">
        <v>0.0011</v>
      </c>
      <c r="F12" s="5" t="n">
        <v>0.0006</v>
      </c>
      <c r="G12" s="5" t="n">
        <v>0.0005</v>
      </c>
      <c r="H12" s="5" t="n">
        <v>0.0006</v>
      </c>
      <c r="I12" s="5" t="n">
        <v>0.0003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>
      <c r="A13" s="68" t="s">
        <v>289</v>
      </c>
      <c r="B13" s="5" t="n">
        <v>-0.0048</v>
      </c>
      <c r="C13" s="5" t="n">
        <v>-0.0086</v>
      </c>
      <c r="D13" s="5" t="n">
        <v>-0.0121</v>
      </c>
      <c r="E13" s="5" t="n">
        <v>-0.0112</v>
      </c>
      <c r="F13" s="5" t="n">
        <v>-0.0088</v>
      </c>
      <c r="G13" s="5" t="n">
        <v>-0.0025</v>
      </c>
      <c r="H13" s="5" t="n">
        <v>0.0001</v>
      </c>
      <c r="I13" s="5" t="n">
        <v>0</v>
      </c>
      <c r="J13" s="5" t="n">
        <v>-0.001</v>
      </c>
      <c r="K13" s="5" t="n">
        <v>-0.0009</v>
      </c>
      <c r="L13" s="5" t="n">
        <v>-0.0021</v>
      </c>
      <c r="M13" s="5" t="n">
        <v>-0.0039</v>
      </c>
      <c r="N13" s="5" t="n">
        <v>-0.0139</v>
      </c>
      <c r="O13" s="5" t="n">
        <v>-0.0159</v>
      </c>
      <c r="P13" s="5" t="n">
        <v>-0.0191</v>
      </c>
      <c r="Q13" s="5" t="n">
        <v>-0.0152</v>
      </c>
      <c r="R13" s="5" t="n">
        <v>-0.0138</v>
      </c>
      <c r="S13" s="5" t="n">
        <v>-0.0124</v>
      </c>
      <c r="T13" s="5" t="n">
        <v>-0.0062</v>
      </c>
      <c r="U13" s="5" t="n">
        <v>-0.0052</v>
      </c>
      <c r="V13" s="5" t="n">
        <v>-0.0082</v>
      </c>
      <c r="W13" s="5" t="n">
        <v>-0.0086</v>
      </c>
    </row>
    <row r="14">
      <c r="A14" s="68" t="s">
        <v>290</v>
      </c>
      <c r="B14" s="71">
        <f>B6/B8</f>
      </c>
      <c r="C14" s="71">
        <f>C6/C8</f>
      </c>
      <c r="D14" s="71">
        <f>D6/D8</f>
      </c>
      <c r="E14" s="71">
        <f>E6/E8</f>
      </c>
      <c r="F14" s="71">
        <f>F6/F8</f>
      </c>
      <c r="G14" s="71"/>
      <c r="H14" s="71"/>
      <c r="I14" s="71"/>
      <c r="J14" s="7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>
      <c r="A15" s="70" t="s">
        <v>291</v>
      </c>
      <c r="B15" s="5" t="n">
        <v>0.0934</v>
      </c>
      <c r="C15" s="5" t="n">
        <v>0.0888</v>
      </c>
      <c r="D15" s="5" t="n">
        <v>0.0984</v>
      </c>
      <c r="E15" s="5" t="n">
        <v>0.1003</v>
      </c>
      <c r="F15" s="5" t="n">
        <v>0.1059</v>
      </c>
      <c r="G15" s="5" t="n">
        <v>0.0989</v>
      </c>
      <c r="H15" s="5" t="n">
        <v>0.1112</v>
      </c>
      <c r="I15" s="5" t="n">
        <v>0.1076</v>
      </c>
      <c r="J15" s="5" t="n">
        <v>0.1324</v>
      </c>
      <c r="K15" s="5" t="n">
        <v>0.151</v>
      </c>
      <c r="L15" s="5" t="n">
        <v>0.1622</v>
      </c>
      <c r="M15" s="5" t="n">
        <v>0.16</v>
      </c>
      <c r="N15" s="5" t="n">
        <v>0.1518</v>
      </c>
      <c r="O15" s="5" t="n">
        <v>0.1296</v>
      </c>
      <c r="P15" s="5" t="n">
        <v>0.1301</v>
      </c>
      <c r="Q15" s="5" t="n">
        <v>0.1739</v>
      </c>
      <c r="R15" s="5" t="n">
        <v>0.1901</v>
      </c>
      <c r="S15" s="5" t="n">
        <v>0.1787</v>
      </c>
      <c r="T15" s="5" t="n">
        <v>0.1773</v>
      </c>
      <c r="U15" s="5" t="n">
        <v>0.219</v>
      </c>
      <c r="V15" s="5" t="n">
        <v>0.2103</v>
      </c>
      <c r="W15" s="5" t="n">
        <v>0.2286</v>
      </c>
    </row>
    <row r="16">
      <c r="A16" s="70" t="s">
        <v>292</v>
      </c>
      <c r="B16" s="5" t="n">
        <v>0.0935</v>
      </c>
      <c r="C16" s="5" t="n">
        <v>0.0889</v>
      </c>
      <c r="D16" s="5" t="n">
        <v>0.0985</v>
      </c>
      <c r="E16" s="5" t="n">
        <v>0.1004</v>
      </c>
      <c r="F16" s="5" t="n">
        <v>0.1061</v>
      </c>
      <c r="G16" s="5" t="n">
        <v>0.0989</v>
      </c>
      <c r="H16" s="5" t="n">
        <v>0.1112</v>
      </c>
      <c r="I16" s="5" t="n">
        <v>0.1076</v>
      </c>
      <c r="J16" s="5" t="n">
        <v>0.1324</v>
      </c>
      <c r="K16" s="5" t="n">
        <v>0.151</v>
      </c>
      <c r="L16" s="5" t="n">
        <v>0.1622</v>
      </c>
      <c r="M16" s="5" t="n">
        <v>0.16</v>
      </c>
      <c r="N16" s="5" t="n">
        <v>0.1518</v>
      </c>
      <c r="O16" s="5" t="n">
        <v>0.1296</v>
      </c>
      <c r="P16" s="5" t="n">
        <v>0.1301</v>
      </c>
      <c r="Q16" s="5" t="n">
        <v>0.1739</v>
      </c>
      <c r="R16" s="5" t="n">
        <v>0.1901</v>
      </c>
      <c r="S16" s="5" t="n">
        <v>0.1787</v>
      </c>
      <c r="T16" s="5" t="n">
        <v>0.1773</v>
      </c>
      <c r="U16" s="5" t="n">
        <v>0.219</v>
      </c>
      <c r="V16" s="5" t="n">
        <v>0.2103</v>
      </c>
      <c r="W16" s="5" t="n">
        <v>0.2286</v>
      </c>
    </row>
    <row r="17">
      <c r="A17" s="70" t="s">
        <v>293</v>
      </c>
      <c r="B17" s="5" t="n">
        <v>0.9118</v>
      </c>
      <c r="C17" s="5" t="n">
        <v>0.9193</v>
      </c>
      <c r="D17" s="5" t="n">
        <v>0.9196</v>
      </c>
      <c r="E17" s="5" t="n">
        <v>0.9187</v>
      </c>
      <c r="F17" s="5" t="n">
        <v>0.9154</v>
      </c>
      <c r="G17" s="5" t="n">
        <v>0.9141</v>
      </c>
      <c r="H17" s="5" t="n">
        <v>0.913</v>
      </c>
      <c r="I17" s="5" t="n">
        <v>0.9114</v>
      </c>
      <c r="J17" s="5" t="n">
        <v>0.898</v>
      </c>
      <c r="K17" s="5" t="n">
        <v>0.9123</v>
      </c>
      <c r="L17" s="5" t="n">
        <v>0.9223</v>
      </c>
      <c r="M17" s="5" t="n">
        <v>0.9259</v>
      </c>
      <c r="N17" s="5" t="n">
        <v>0.929</v>
      </c>
      <c r="O17" s="5" t="n">
        <v>0.9227</v>
      </c>
      <c r="P17" s="5" t="n">
        <v>0.9157</v>
      </c>
      <c r="Q17" s="5" t="n">
        <v>0.9095</v>
      </c>
      <c r="R17" s="5" t="n">
        <v>0.9017</v>
      </c>
      <c r="S17" s="5" t="n">
        <v>0.903</v>
      </c>
      <c r="T17" s="5" t="n">
        <v>0.8796</v>
      </c>
      <c r="U17" s="5" t="n">
        <v>0.8384</v>
      </c>
      <c r="V17" s="5" t="n">
        <v>0.8252</v>
      </c>
      <c r="W17" s="5" t="n">
        <v>0.8222</v>
      </c>
    </row>
    <row r="18">
      <c r="A18" s="7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>
      <c r="A19" s="7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>
      <c r="A20" s="7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>
      <c r="A21" s="7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>
      <c r="A22" s="7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>
      <c r="A23" s="7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>
      <c r="A24" s="7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>
      <c r="A25" s="7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>
      <c r="A26" s="7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>
      <c r="A27" s="7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>
      <c r="A28" s="7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>
      <c r="A29" s="7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>
      <c r="A30" s="7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>
      <c r="A31" s="7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>
      <c r="A32" s="7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>
      <c r="A33" s="7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>
      <c r="A34" s="7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>
      <c r="A35" s="7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>
      <c r="A36" s="7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>
      <c r="A37" s="7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>
      <c r="A38" s="7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>
      <c r="A39" s="7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>
      <c r="A40" s="7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>
      <c r="A41" s="7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>
      <c r="A42" s="7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>
      <c r="A43" s="7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>
      <c r="A44" s="7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>
      <c r="A45" s="7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>
      <c r="A46" s="7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>
      <c r="A47" s="7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>
      <c r="A48" s="7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>
      <c r="A49" s="7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>
      <c r="A50" s="7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>
      <c r="A51" s="7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>
      <c r="A52" s="7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>
      <c r="A53" s="7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>
      <c r="A54" s="7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>
      <c r="A55" s="7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>
      <c r="A56" s="7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>
      <c r="A57" s="7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>
      <c r="A58" s="7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>
      <c r="A59" s="7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>
      <c r="A60" s="7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>
      <c r="A61" s="7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>
      <c r="A62" s="7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>
      <c r="A63" s="7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>
      <c r="A64" s="7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>
      <c r="A65" s="7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>
      <c r="A66" s="7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>
      <c r="A67" s="7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>
      <c r="A68" s="7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>
      <c r="A69" s="7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>
      <c r="A70" s="7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>
      <c r="A71" s="7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>
      <c r="A72" s="7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>
      <c r="A73" s="7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>
      <c r="A74" s="7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>
      <c r="A75" s="7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>
      <c r="A76" s="7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>
      <c r="A77" s="7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>
      <c r="A78" s="7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>
      <c r="A79" s="7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>
      <c r="A80" s="7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>
      <c r="A81" s="7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>
      <c r="A82" s="7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>
      <c r="A83" s="7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>
      <c r="A84" s="7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>
      <c r="A85" s="7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>
      <c r="A86" s="7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>
      <c r="A87" s="7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>
      <c r="A88" s="7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>
      <c r="A89" s="7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>
      <c r="A90" s="7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>
      <c r="A91" s="7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>
      <c r="A92" s="7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>
      <c r="A93" s="7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>
      <c r="A94" s="7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>
      <c r="A95" s="7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>
      <c r="A96" s="7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>
      <c r="A97" s="7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>
      <c r="A98" s="7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>
      <c r="A99" s="7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>
      <c r="A100" s="7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>
      <c r="A101" s="7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>
      <c r="A102" s="7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>
      <c r="A103" s="7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>
      <c r="A104" s="7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>
      <c r="A105" s="7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>
      <c r="A106" s="7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>
      <c r="A107" s="7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>
      <c r="A108" s="7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>
      <c r="A109" s="7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>
      <c r="A110" s="7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>
      <c r="A111" s="7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>
      <c r="A112" s="7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>
      <c r="A113" s="7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>
      <c r="A114" s="7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>
      <c r="A115" s="7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>
      <c r="A116" s="7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>
      <c r="A117" s="7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>
      <c r="A118" s="7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>
      <c r="A119" s="7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>
      <c r="A120" s="7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>
      <c r="A121" s="7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>
      <c r="A122" s="7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>
      <c r="A123" s="7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>
      <c r="A124" s="7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>
      <c r="A125" s="7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>
      <c r="A126" s="7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>
      <c r="A127" s="7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>
      <c r="A128" s="7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>
      <c r="A129" s="7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>
      <c r="A130" s="7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>
      <c r="A131" s="7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>
      <c r="A132" s="7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>
      <c r="A133" s="7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>
      <c r="A134" s="7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>
      <c r="A135" s="7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>
      <c r="A136" s="7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>
      <c r="A137" s="7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>
      <c r="A138" s="7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>
      <c r="A139" s="7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>
      <c r="A140" s="7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>
      <c r="A141" s="7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>
      <c r="A142" s="7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>
      <c r="A143" s="7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>
      <c r="A144" s="7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>
      <c r="A145" s="7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>
      <c r="A146" s="7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>
      <c r="A147" s="7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>
      <c r="A148" s="7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>
      <c r="A149" s="7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>
      <c r="A150" s="7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>
      <c r="A151" s="7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>
      <c r="A152" s="7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>
      <c r="A153" s="7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>
      <c r="A154" s="7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>
      <c r="A155" s="7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>
      <c r="A156" s="7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>
      <c r="A157" s="7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>
      <c r="A158" s="7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>
      <c r="A159" s="7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>
      <c r="A160" s="7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>
      <c r="A161" s="7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>
      <c r="A162" s="7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>
      <c r="A163" s="7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>
      <c r="A164" s="7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>
      <c r="A165" s="7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>
      <c r="A166" s="7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>
      <c r="A167" s="7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>
      <c r="A168" s="7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>
      <c r="A169" s="7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>
      <c r="A170" s="7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>
      <c r="A171" s="7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>
      <c r="A172" s="7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>
      <c r="A173" s="7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>
      <c r="A174" s="7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>
      <c r="A175" s="7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>
      <c r="A176" s="7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>
      <c r="A177" s="7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>
      <c r="A178" s="7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>
      <c r="A179" s="7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>
      <c r="A180" s="7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>
      <c r="A181" s="7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>
      <c r="A182" s="7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>
      <c r="A183" s="7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>
      <c r="A184" s="7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>
      <c r="A185" s="7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>
      <c r="A186" s="7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>
      <c r="A187" s="7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>
      <c r="A188" s="7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>
      <c r="A189" s="7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>
      <c r="A190" s="7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>
      <c r="A191" s="7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>
      <c r="A192" s="7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>
      <c r="A193" s="7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>
      <c r="A194" s="7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>
      <c r="A195" s="7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>
      <c r="A196" s="7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>
      <c r="A197" s="7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>
      <c r="A198" s="7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>
      <c r="A199" s="7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>
      <c r="A200" s="7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9.9" customWidth="1"/>
    <col min="2" max="11" width="12.57" customWidth="1"/>
    <col min="12" max="18" width="16.59" customWidth="1"/>
  </cols>
  <sheetData>
    <row r="1">
      <c r="A1" s="73" t="s">
        <v>294</v>
      </c>
      <c r="B1" s="74" t="n">
        <v>2016</v>
      </c>
      <c r="C1" s="74" t="n">
        <v>2017</v>
      </c>
      <c r="D1" s="74" t="n">
        <v>2018</v>
      </c>
      <c r="E1" s="74" t="n">
        <v>2019</v>
      </c>
      <c r="F1" s="74" t="n">
        <v>2020</v>
      </c>
      <c r="G1" s="74" t="n">
        <v>2021</v>
      </c>
      <c r="H1" s="74" t="n">
        <v>2022</v>
      </c>
      <c r="I1" s="75" t="n">
        <v>2023</v>
      </c>
      <c r="J1" s="76" t="n">
        <v>2024</v>
      </c>
      <c r="K1" s="76" t="n">
        <v>2025</v>
      </c>
    </row>
    <row r="2">
      <c r="A2" s="77" t="s">
        <v>295</v>
      </c>
      <c r="B2" s="78" t="n">
        <v>367.14</v>
      </c>
      <c r="C2" s="78" t="n">
        <v>523.94</v>
      </c>
      <c r="D2" s="78" t="n">
        <v>654.87</v>
      </c>
      <c r="E2" s="78" t="n">
        <v>758.02</v>
      </c>
      <c r="F2" s="78" t="n">
        <v>848.31</v>
      </c>
      <c r="G2" s="78" t="n">
        <v>934.65</v>
      </c>
      <c r="H2" s="79" t="n">
        <v>1078.34</v>
      </c>
      <c r="I2" s="80" t="n">
        <v>1265.89</v>
      </c>
      <c r="J2" s="81" t="n">
        <v>1459.280759553</v>
      </c>
      <c r="K2" s="81" t="n">
        <v>1464.9990648049</v>
      </c>
    </row>
    <row r="3">
      <c r="A3" s="77" t="s">
        <v>296</v>
      </c>
      <c r="B3" s="78" t="n">
        <v>21.27</v>
      </c>
      <c r="C3" s="78" t="n">
        <v>57.74</v>
      </c>
      <c r="D3" s="78" t="n">
        <v>80.77</v>
      </c>
      <c r="E3" s="78" t="n">
        <v>95.42</v>
      </c>
      <c r="F3" s="78" t="n">
        <v>99.91</v>
      </c>
      <c r="G3" s="78" t="n">
        <v>125.95</v>
      </c>
      <c r="H3" s="79" t="n">
        <v>159.39</v>
      </c>
      <c r="I3" s="80" t="n">
        <v>206.3</v>
      </c>
      <c r="J3" s="81" t="n">
        <v>246.837620967</v>
      </c>
      <c r="K3" s="81" t="n">
        <v>222.7467870716</v>
      </c>
    </row>
    <row r="4">
      <c r="A4" s="77" t="s">
        <v>297</v>
      </c>
      <c r="B4" s="82"/>
      <c r="C4" s="82" t="n">
        <v>0.427</v>
      </c>
      <c r="D4" s="82" t="n">
        <v>0.25</v>
      </c>
      <c r="E4" s="82" t="n">
        <v>0.158</v>
      </c>
      <c r="F4" s="82" t="n">
        <v>0.119</v>
      </c>
      <c r="G4" s="82" t="n">
        <v>0.102</v>
      </c>
      <c r="H4" s="83" t="n">
        <v>0.154</v>
      </c>
      <c r="I4" s="84" t="n">
        <v>0.174</v>
      </c>
      <c r="J4" s="85">
        <f>(J2-I2)/I2</f>
      </c>
      <c r="K4" s="85">
        <f>(K2-J2)/J2</f>
      </c>
    </row>
    <row r="5">
      <c r="A5" s="77" t="s">
        <v>298</v>
      </c>
      <c r="B5" s="82"/>
      <c r="C5" s="82" t="n">
        <v>1.715</v>
      </c>
      <c r="D5" s="82" t="n">
        <v>0.399</v>
      </c>
      <c r="E5" s="82" t="n">
        <v>0.181</v>
      </c>
      <c r="F5" s="82" t="n">
        <v>0.047</v>
      </c>
      <c r="G5" s="82" t="n">
        <v>0.261</v>
      </c>
      <c r="H5" s="83" t="n">
        <v>0.266</v>
      </c>
      <c r="I5" s="84" t="n">
        <v>0.294</v>
      </c>
      <c r="J5" s="85">
        <f>(J3-I3)/I3</f>
      </c>
      <c r="K5" s="85">
        <f>(K3-J3)/J3</f>
      </c>
    </row>
    <row r="6">
      <c r="A6" s="86" t="s">
        <v>299</v>
      </c>
      <c r="B6" s="87" t="n">
        <v>0.945</v>
      </c>
      <c r="C6" s="87" t="n">
        <v>0.901</v>
      </c>
      <c r="D6" s="87" t="n">
        <v>0.89</v>
      </c>
      <c r="E6" s="87" t="n">
        <v>0.888</v>
      </c>
      <c r="F6" s="87" t="n">
        <v>0.895</v>
      </c>
      <c r="G6" s="87" t="n">
        <v>0.881</v>
      </c>
      <c r="H6" s="88" t="n">
        <v>0.871</v>
      </c>
      <c r="I6" s="89" t="n">
        <v>0.86</v>
      </c>
      <c r="J6" s="90">
        <f>J2/(J2+J3)</f>
      </c>
      <c r="K6" s="90">
        <f>K2/(K2+K3)</f>
      </c>
    </row>
    <row r="7">
      <c r="A7" s="86" t="s">
        <v>300</v>
      </c>
      <c r="B7" s="87" t="n">
        <v>0.055</v>
      </c>
      <c r="C7" s="87" t="n">
        <v>0.099</v>
      </c>
      <c r="D7" s="87" t="n">
        <v>0.11</v>
      </c>
      <c r="E7" s="87" t="n">
        <v>0.112</v>
      </c>
      <c r="F7" s="87" t="n">
        <v>0.105</v>
      </c>
      <c r="G7" s="87" t="n">
        <v>0.119</v>
      </c>
      <c r="H7" s="88" t="n">
        <v>0.129</v>
      </c>
      <c r="I7" s="89" t="n">
        <v>0.14</v>
      </c>
      <c r="J7" s="90">
        <f>J3/(J2+J3)</f>
      </c>
      <c r="K7" s="90">
        <f>K3/(K2+K3)</f>
      </c>
    </row>
    <row r="8">
      <c r="J8" s="1"/>
      <c r="K8" s="1"/>
      <c r="N8" s="65"/>
      <c r="O8" s="1"/>
    </row>
    <row r="9">
      <c r="J9" s="1"/>
      <c r="K9" s="1"/>
      <c r="N9" s="65"/>
      <c r="O9" s="1"/>
    </row>
    <row r="10">
      <c r="J10" s="1"/>
      <c r="K10" s="1"/>
    </row>
    <row r="11">
      <c r="J11" s="1"/>
      <c r="K11" s="1"/>
    </row>
    <row r="12">
      <c r="J12" s="1"/>
      <c r="K12" s="1"/>
    </row>
    <row r="13">
      <c r="J13" s="1"/>
      <c r="K13" s="1"/>
      <c r="N13" s="65"/>
      <c r="O13" s="1"/>
    </row>
    <row r="14">
      <c r="J14" s="1"/>
      <c r="K14" s="1"/>
      <c r="N14" s="65"/>
      <c r="O14" s="1"/>
    </row>
    <row r="15">
      <c r="J15" s="1"/>
      <c r="K15" s="1"/>
    </row>
    <row r="16">
      <c r="J16" s="1"/>
      <c r="K16" s="1"/>
    </row>
    <row r="17">
      <c r="J17" s="1"/>
      <c r="K17" s="1"/>
    </row>
    <row r="18">
      <c r="J18" s="1"/>
      <c r="K18" s="1"/>
    </row>
    <row r="19">
      <c r="J19" s="1"/>
      <c r="K19" s="1"/>
    </row>
    <row r="20">
      <c r="J20" s="1"/>
      <c r="K20" s="1"/>
    </row>
    <row r="21">
      <c r="J21" s="1"/>
      <c r="K21" s="1"/>
    </row>
    <row r="22">
      <c r="J22" s="1"/>
      <c r="K22" s="1"/>
    </row>
    <row r="23">
      <c r="J23" s="1"/>
      <c r="K23" s="1"/>
    </row>
    <row r="24">
      <c r="J24" s="1"/>
      <c r="K24" s="1"/>
    </row>
    <row r="25">
      <c r="J25" s="1"/>
      <c r="K25" s="1"/>
    </row>
    <row r="26">
      <c r="J26" s="1"/>
      <c r="K26" s="1"/>
    </row>
    <row r="27">
      <c r="J27" s="1"/>
      <c r="K27" s="1"/>
    </row>
    <row r="28">
      <c r="J28" s="1"/>
      <c r="K28" s="1"/>
    </row>
    <row r="29">
      <c r="J29" s="1"/>
      <c r="K29" s="1"/>
    </row>
    <row r="30">
      <c r="J30" s="1"/>
      <c r="K30" s="1"/>
    </row>
    <row r="31">
      <c r="J31" s="1"/>
      <c r="K31" s="1"/>
    </row>
    <row r="32">
      <c r="J32" s="1"/>
      <c r="K32" s="1"/>
    </row>
    <row r="33">
      <c r="J33" s="1"/>
      <c r="K33" s="1"/>
    </row>
    <row r="34">
      <c r="J34" s="1"/>
      <c r="K34" s="1"/>
    </row>
    <row r="35">
      <c r="J35" s="1"/>
      <c r="K35" s="1"/>
    </row>
    <row r="36">
      <c r="J36" s="1"/>
      <c r="K36" s="1"/>
    </row>
    <row r="37">
      <c r="J37" s="1"/>
      <c r="K37" s="1"/>
    </row>
    <row r="38">
      <c r="J38" s="1"/>
      <c r="K38" s="1"/>
    </row>
    <row r="39">
      <c r="J39" s="1"/>
      <c r="K39" s="1"/>
    </row>
    <row r="40">
      <c r="J40" s="1"/>
      <c r="K40" s="1"/>
    </row>
    <row r="41">
      <c r="J41" s="1"/>
      <c r="K41" s="1"/>
    </row>
    <row r="42">
      <c r="J42" s="1"/>
      <c r="K42" s="1"/>
    </row>
    <row r="43">
      <c r="J43" s="1"/>
      <c r="K43" s="1"/>
    </row>
    <row r="44">
      <c r="J44" s="1"/>
      <c r="K44" s="1"/>
    </row>
    <row r="45">
      <c r="J45" s="1"/>
      <c r="K45" s="1"/>
    </row>
    <row r="46">
      <c r="J46" s="1"/>
      <c r="K46" s="1"/>
    </row>
    <row r="47">
      <c r="J47" s="1"/>
      <c r="K47" s="1"/>
    </row>
    <row r="48">
      <c r="J48" s="1"/>
      <c r="K48" s="1"/>
    </row>
    <row r="49">
      <c r="J49" s="1"/>
      <c r="K49" s="1"/>
    </row>
    <row r="50">
      <c r="J50" s="1"/>
      <c r="K50" s="1"/>
    </row>
    <row r="51">
      <c r="J51" s="1"/>
      <c r="K51" s="1"/>
    </row>
    <row r="52">
      <c r="J52" s="1"/>
      <c r="K52" s="1"/>
    </row>
    <row r="53">
      <c r="J53" s="1"/>
      <c r="K53" s="1"/>
    </row>
    <row r="54">
      <c r="J54" s="1"/>
      <c r="K54" s="1"/>
    </row>
    <row r="55">
      <c r="J55" s="1"/>
      <c r="K55" s="1"/>
    </row>
    <row r="56">
      <c r="J56" s="1"/>
      <c r="K56" s="1"/>
    </row>
    <row r="57">
      <c r="J57" s="1"/>
      <c r="K57" s="1"/>
    </row>
    <row r="58">
      <c r="J58" s="1"/>
      <c r="K58" s="1"/>
    </row>
    <row r="59">
      <c r="J59" s="1"/>
      <c r="K59" s="1"/>
    </row>
    <row r="60">
      <c r="J60" s="1"/>
      <c r="K60" s="1"/>
    </row>
    <row r="61">
      <c r="J61" s="1"/>
      <c r="K61" s="1"/>
    </row>
    <row r="62">
      <c r="J62" s="1"/>
      <c r="K62" s="1"/>
    </row>
    <row r="63">
      <c r="J63" s="1"/>
      <c r="K63" s="1"/>
    </row>
    <row r="64">
      <c r="J64" s="1"/>
      <c r="K64" s="1"/>
    </row>
    <row r="65">
      <c r="J65" s="1"/>
      <c r="K65" s="1"/>
    </row>
    <row r="66">
      <c r="J66" s="1"/>
      <c r="K66" s="1"/>
    </row>
    <row r="67">
      <c r="J67" s="1"/>
      <c r="K67" s="1"/>
    </row>
    <row r="68">
      <c r="J68" s="1"/>
      <c r="K68" s="1"/>
    </row>
    <row r="69">
      <c r="J69" s="1"/>
      <c r="K69" s="1"/>
    </row>
    <row r="70">
      <c r="J70" s="1"/>
      <c r="K70" s="1"/>
    </row>
    <row r="71">
      <c r="J71" s="1"/>
      <c r="K71" s="1"/>
    </row>
    <row r="72">
      <c r="J72" s="1"/>
      <c r="K72" s="1"/>
    </row>
    <row r="73">
      <c r="J73" s="1"/>
      <c r="K73" s="1"/>
    </row>
    <row r="74">
      <c r="J74" s="1"/>
      <c r="K74" s="1"/>
    </row>
    <row r="75">
      <c r="J75" s="1"/>
      <c r="K75" s="1"/>
    </row>
    <row r="76">
      <c r="J76" s="1"/>
      <c r="K76" s="1"/>
    </row>
    <row r="77">
      <c r="J77" s="1"/>
      <c r="K77" s="1"/>
    </row>
    <row r="78">
      <c r="J78" s="1"/>
      <c r="K78" s="1"/>
    </row>
    <row r="79">
      <c r="J79" s="1"/>
      <c r="K79" s="1"/>
    </row>
    <row r="80">
      <c r="J80" s="1"/>
      <c r="K80" s="1"/>
    </row>
    <row r="81">
      <c r="J81" s="1"/>
      <c r="K81" s="1"/>
    </row>
    <row r="82">
      <c r="J82" s="1"/>
      <c r="K82" s="1"/>
    </row>
    <row r="83">
      <c r="J83" s="1"/>
      <c r="K83" s="1"/>
    </row>
    <row r="84">
      <c r="J84" s="1"/>
      <c r="K84" s="1"/>
    </row>
    <row r="85">
      <c r="J85" s="1"/>
      <c r="K85" s="1"/>
    </row>
    <row r="86">
      <c r="J86" s="1"/>
      <c r="K86" s="1"/>
    </row>
    <row r="87">
      <c r="J87" s="1"/>
      <c r="K87" s="1"/>
    </row>
    <row r="88">
      <c r="J88" s="1"/>
      <c r="K88" s="1"/>
    </row>
    <row r="89">
      <c r="J89" s="1"/>
      <c r="K89" s="1"/>
    </row>
    <row r="90">
      <c r="J90" s="1"/>
      <c r="K90" s="1"/>
    </row>
    <row r="91">
      <c r="J91" s="1"/>
      <c r="K91" s="1"/>
    </row>
    <row r="92">
      <c r="J92" s="1"/>
      <c r="K92" s="1"/>
    </row>
    <row r="93">
      <c r="J93" s="1"/>
      <c r="K93" s="1"/>
    </row>
    <row r="94">
      <c r="J94" s="1"/>
      <c r="K94" s="1"/>
    </row>
    <row r="95">
      <c r="J95" s="1"/>
      <c r="K95" s="1"/>
    </row>
    <row r="96">
      <c r="J96" s="1"/>
      <c r="K96" s="1"/>
    </row>
    <row r="97">
      <c r="J97" s="1"/>
      <c r="K97" s="1"/>
    </row>
    <row r="98">
      <c r="J98" s="1"/>
      <c r="K98" s="1"/>
    </row>
    <row r="99">
      <c r="J99" s="1"/>
      <c r="K99" s="1"/>
    </row>
    <row r="100">
      <c r="J100" s="1"/>
      <c r="K100" s="1"/>
    </row>
    <row r="101">
      <c r="J101" s="1"/>
      <c r="K101" s="1"/>
    </row>
    <row r="102">
      <c r="J102" s="1"/>
      <c r="K102" s="1"/>
    </row>
    <row r="103">
      <c r="J103" s="1"/>
      <c r="K103" s="1"/>
    </row>
    <row r="104">
      <c r="J104" s="1"/>
      <c r="K104" s="1"/>
    </row>
    <row r="105">
      <c r="J105" s="1"/>
      <c r="K105" s="1"/>
    </row>
    <row r="106">
      <c r="J106" s="1"/>
      <c r="K106" s="1"/>
    </row>
    <row r="107">
      <c r="J107" s="1"/>
      <c r="K107" s="1"/>
    </row>
    <row r="108">
      <c r="J108" s="1"/>
      <c r="K108" s="1"/>
    </row>
    <row r="109">
      <c r="J109" s="1"/>
      <c r="K109" s="1"/>
    </row>
    <row r="110">
      <c r="J110" s="1"/>
      <c r="K110" s="1"/>
    </row>
    <row r="111">
      <c r="J111" s="1"/>
      <c r="K111" s="1"/>
    </row>
    <row r="112">
      <c r="J112" s="1"/>
      <c r="K112" s="1"/>
    </row>
    <row r="113">
      <c r="J113" s="1"/>
      <c r="K113" s="1"/>
    </row>
    <row r="114">
      <c r="J114" s="1"/>
      <c r="K114" s="1"/>
    </row>
    <row r="115">
      <c r="J115" s="1"/>
      <c r="K115" s="1"/>
    </row>
    <row r="116">
      <c r="J116" s="1"/>
      <c r="K116" s="1"/>
    </row>
    <row r="117">
      <c r="J117" s="1"/>
      <c r="K117" s="1"/>
    </row>
    <row r="118">
      <c r="J118" s="1"/>
      <c r="K118" s="1"/>
    </row>
    <row r="119">
      <c r="J119" s="1"/>
      <c r="K119" s="1"/>
    </row>
    <row r="120">
      <c r="J120" s="1"/>
      <c r="K120" s="1"/>
    </row>
    <row r="121">
      <c r="J121" s="1"/>
      <c r="K121" s="1"/>
    </row>
    <row r="122">
      <c r="J122" s="1"/>
      <c r="K122" s="1"/>
    </row>
    <row r="123">
      <c r="J123" s="1"/>
      <c r="K123" s="1"/>
    </row>
    <row r="124">
      <c r="J124" s="1"/>
      <c r="K124" s="1"/>
    </row>
    <row r="125">
      <c r="J125" s="1"/>
      <c r="K125" s="1"/>
    </row>
    <row r="126">
      <c r="J126" s="1"/>
      <c r="K126" s="1"/>
    </row>
    <row r="127">
      <c r="J127" s="1"/>
      <c r="K127" s="1"/>
    </row>
    <row r="128">
      <c r="J128" s="1"/>
      <c r="K128" s="1"/>
    </row>
    <row r="129">
      <c r="J129" s="1"/>
      <c r="K129" s="1"/>
    </row>
    <row r="130">
      <c r="J130" s="1"/>
      <c r="K130" s="1"/>
    </row>
    <row r="131">
      <c r="J131" s="1"/>
      <c r="K131" s="1"/>
    </row>
    <row r="132">
      <c r="J132" s="1"/>
      <c r="K132" s="1"/>
    </row>
    <row r="133">
      <c r="J133" s="1"/>
      <c r="K133" s="1"/>
    </row>
    <row r="134">
      <c r="J134" s="1"/>
      <c r="K134" s="1"/>
    </row>
    <row r="135">
      <c r="J135" s="1"/>
      <c r="K135" s="1"/>
    </row>
    <row r="136">
      <c r="J136" s="1"/>
      <c r="K136" s="1"/>
    </row>
    <row r="137">
      <c r="J137" s="1"/>
      <c r="K137" s="1"/>
    </row>
    <row r="138">
      <c r="J138" s="1"/>
      <c r="K138" s="1"/>
    </row>
    <row r="139">
      <c r="J139" s="1"/>
      <c r="K139" s="1"/>
    </row>
    <row r="140">
      <c r="J140" s="1"/>
      <c r="K140" s="1"/>
    </row>
    <row r="141">
      <c r="J141" s="1"/>
      <c r="K141" s="1"/>
    </row>
    <row r="142">
      <c r="J142" s="1"/>
      <c r="K142" s="1"/>
    </row>
    <row r="143">
      <c r="J143" s="1"/>
      <c r="K143" s="1"/>
    </row>
    <row r="144">
      <c r="J144" s="1"/>
      <c r="K144" s="1"/>
    </row>
    <row r="145">
      <c r="J145" s="1"/>
      <c r="K145" s="1"/>
    </row>
    <row r="146">
      <c r="J146" s="1"/>
      <c r="K146" s="1"/>
    </row>
    <row r="147">
      <c r="J147" s="1"/>
      <c r="K147" s="1"/>
    </row>
    <row r="148">
      <c r="J148" s="1"/>
      <c r="K148" s="1"/>
    </row>
    <row r="149">
      <c r="J149" s="1"/>
      <c r="K149" s="1"/>
    </row>
    <row r="150">
      <c r="J150" s="1"/>
      <c r="K150" s="1"/>
    </row>
    <row r="151">
      <c r="J151" s="1"/>
      <c r="K151" s="1"/>
    </row>
    <row r="152">
      <c r="J152" s="1"/>
      <c r="K152" s="1"/>
    </row>
    <row r="153">
      <c r="J153" s="1"/>
      <c r="K153" s="1"/>
    </row>
    <row r="154">
      <c r="J154" s="1"/>
      <c r="K154" s="1"/>
    </row>
    <row r="155">
      <c r="J155" s="1"/>
      <c r="K155" s="1"/>
    </row>
    <row r="156">
      <c r="J156" s="1"/>
      <c r="K156" s="1"/>
    </row>
    <row r="157">
      <c r="J157" s="1"/>
      <c r="K157" s="1"/>
    </row>
    <row r="158">
      <c r="J158" s="1"/>
      <c r="K158" s="1"/>
    </row>
    <row r="159">
      <c r="J159" s="1"/>
      <c r="K159" s="1"/>
    </row>
    <row r="160">
      <c r="J160" s="1"/>
      <c r="K160" s="1"/>
    </row>
    <row r="161">
      <c r="J161" s="1"/>
      <c r="K161" s="1"/>
    </row>
    <row r="162">
      <c r="J162" s="1"/>
      <c r="K162" s="1"/>
    </row>
    <row r="163">
      <c r="J163" s="1"/>
      <c r="K163" s="1"/>
    </row>
    <row r="164">
      <c r="J164" s="1"/>
      <c r="K164" s="1"/>
    </row>
    <row r="165">
      <c r="J165" s="1"/>
      <c r="K165" s="1"/>
    </row>
    <row r="166">
      <c r="J166" s="1"/>
      <c r="K166" s="1"/>
    </row>
    <row r="167">
      <c r="J167" s="1"/>
      <c r="K167" s="1"/>
    </row>
    <row r="168">
      <c r="J168" s="1"/>
      <c r="K168" s="1"/>
    </row>
    <row r="169">
      <c r="J169" s="1"/>
      <c r="K169" s="1"/>
    </row>
    <row r="170">
      <c r="J170" s="1"/>
      <c r="K170" s="1"/>
    </row>
    <row r="171">
      <c r="J171" s="1"/>
      <c r="K171" s="1"/>
    </row>
    <row r="172">
      <c r="J172" s="1"/>
      <c r="K172" s="1"/>
    </row>
    <row r="173">
      <c r="J173" s="1"/>
      <c r="K173" s="1"/>
    </row>
    <row r="174">
      <c r="J174" s="1"/>
      <c r="K174" s="1"/>
    </row>
    <row r="175">
      <c r="J175" s="1"/>
      <c r="K175" s="1"/>
    </row>
    <row r="176">
      <c r="J176" s="1"/>
      <c r="K176" s="1"/>
    </row>
    <row r="177">
      <c r="J177" s="1"/>
      <c r="K177" s="1"/>
    </row>
    <row r="178">
      <c r="J178" s="1"/>
      <c r="K178" s="1"/>
    </row>
    <row r="179">
      <c r="J179" s="1"/>
      <c r="K179" s="1"/>
    </row>
    <row r="180">
      <c r="J180" s="1"/>
      <c r="K180" s="1"/>
    </row>
    <row r="181">
      <c r="J181" s="1"/>
      <c r="K181" s="1"/>
    </row>
    <row r="182">
      <c r="J182" s="1"/>
      <c r="K182" s="1"/>
    </row>
    <row r="183">
      <c r="J183" s="1"/>
      <c r="K183" s="1"/>
    </row>
    <row r="184">
      <c r="J184" s="1"/>
      <c r="K184" s="1"/>
    </row>
    <row r="185">
      <c r="J185" s="1"/>
      <c r="K185" s="1"/>
    </row>
    <row r="186">
      <c r="J186" s="1"/>
      <c r="K186" s="1"/>
    </row>
    <row r="187">
      <c r="J187" s="1"/>
      <c r="K187" s="1"/>
    </row>
    <row r="188">
      <c r="J188" s="1"/>
      <c r="K188" s="1"/>
    </row>
    <row r="189">
      <c r="J189" s="1"/>
      <c r="K189" s="1"/>
    </row>
    <row r="190">
      <c r="J190" s="1"/>
      <c r="K190" s="1"/>
    </row>
    <row r="191">
      <c r="J191" s="1"/>
      <c r="K191" s="1"/>
    </row>
    <row r="192">
      <c r="J192" s="1"/>
      <c r="K192" s="1"/>
    </row>
    <row r="193">
      <c r="J193" s="1"/>
      <c r="K193" s="1"/>
    </row>
    <row r="194">
      <c r="J194" s="1"/>
      <c r="K194" s="1"/>
    </row>
    <row r="195">
      <c r="J195" s="1"/>
      <c r="K195" s="1"/>
    </row>
    <row r="196">
      <c r="J196" s="1"/>
      <c r="K196" s="1"/>
    </row>
    <row r="197">
      <c r="J197" s="1"/>
      <c r="K197" s="1"/>
    </row>
    <row r="198">
      <c r="J198" s="1"/>
      <c r="K198" s="1"/>
    </row>
    <row r="199">
      <c r="J199" s="1"/>
      <c r="K199" s="1"/>
    </row>
    <row r="200">
      <c r="J200" s="1"/>
      <c r="K200" s="1"/>
    </row>
  </sheetData>
  <pageMargins left="0.7" right="0.7" top="0.75" bottom="0.75" header="0.3" footer="0.3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7.06" customWidth="1"/>
    <col min="2" max="3" width="12.4" hidden="1" customWidth="1"/>
    <col min="4" max="11" width="12.4" customWidth="1"/>
    <col min="12" max="18" width="16.59" customWidth="1"/>
  </cols>
  <sheetData>
    <row r="1">
      <c r="A1" s="91" t="s">
        <v>301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1"/>
      <c r="M1" s="1"/>
      <c r="N1" s="1"/>
      <c r="O1" s="1"/>
      <c r="P1" s="1"/>
      <c r="Q1" s="1"/>
      <c r="R1" s="1"/>
    </row>
    <row r="2">
      <c r="A2" s="93" t="s">
        <v>302</v>
      </c>
      <c r="B2" s="94" t="n">
        <v>2016</v>
      </c>
      <c r="C2" s="94" t="n">
        <v>2017</v>
      </c>
      <c r="D2" s="94" t="n">
        <v>2018</v>
      </c>
      <c r="E2" s="94" t="n">
        <v>2019</v>
      </c>
      <c r="F2" s="94" t="n">
        <v>2020</v>
      </c>
      <c r="G2" s="94" t="n">
        <v>2021</v>
      </c>
      <c r="H2" s="94" t="n">
        <v>2022</v>
      </c>
      <c r="I2" s="94" t="n">
        <v>2023</v>
      </c>
      <c r="J2" s="95" t="n">
        <v>2024</v>
      </c>
      <c r="K2" s="95" t="n">
        <v>2025</v>
      </c>
      <c r="L2" s="1"/>
      <c r="M2" s="1"/>
      <c r="N2" s="1"/>
      <c r="O2" s="1"/>
      <c r="P2" s="1"/>
      <c r="Q2" s="1"/>
      <c r="R2" s="1"/>
    </row>
    <row r="3">
      <c r="A3" s="96" t="s">
        <v>303</v>
      </c>
      <c r="B3" s="97" t="n">
        <v>34.85</v>
      </c>
      <c r="C3" s="97"/>
      <c r="D3" s="97" t="n">
        <v>43.76</v>
      </c>
      <c r="E3" s="97" t="n">
        <v>72.49</v>
      </c>
      <c r="F3" s="97" t="n">
        <v>132.4</v>
      </c>
      <c r="G3" s="97" t="n">
        <v>240.29</v>
      </c>
      <c r="H3" s="97" t="n">
        <v>493.79</v>
      </c>
      <c r="I3" s="97" t="n">
        <v>672.33</v>
      </c>
      <c r="J3" s="98" t="n">
        <v>748.4332703079</v>
      </c>
      <c r="K3" s="98" t="n">
        <v>845.4303185463</v>
      </c>
      <c r="L3" s="98"/>
      <c r="M3" s="1"/>
      <c r="N3" s="1"/>
      <c r="O3" s="1"/>
      <c r="P3" s="1"/>
      <c r="Q3" s="1"/>
      <c r="R3" s="1"/>
    </row>
    <row r="4">
      <c r="A4" s="96" t="s">
        <v>304</v>
      </c>
      <c r="B4" s="97" t="n">
        <v>353.56</v>
      </c>
      <c r="C4" s="97"/>
      <c r="D4" s="97" t="n">
        <v>691.89</v>
      </c>
      <c r="E4" s="97" t="n">
        <v>780.96</v>
      </c>
      <c r="F4" s="97" t="n">
        <v>815.82</v>
      </c>
      <c r="G4" s="97" t="n">
        <v>820.3</v>
      </c>
      <c r="H4" s="97" t="n">
        <v>743.94</v>
      </c>
      <c r="I4" s="97" t="n">
        <v>799.86</v>
      </c>
      <c r="J4" s="98" t="n">
        <v>957.6851102123</v>
      </c>
      <c r="K4" s="98" t="n">
        <v>842.3155333302</v>
      </c>
      <c r="L4" s="1"/>
      <c r="M4" s="1"/>
      <c r="N4" s="1"/>
      <c r="O4" s="1"/>
      <c r="P4" s="1"/>
      <c r="Q4" s="1"/>
      <c r="R4" s="1"/>
    </row>
    <row r="5">
      <c r="A5" s="93" t="s">
        <v>305</v>
      </c>
      <c r="B5" s="99" t="n">
        <v>0.09</v>
      </c>
      <c r="C5" s="99"/>
      <c r="D5" s="99" t="n">
        <v>0.059</v>
      </c>
      <c r="E5" s="99" t="n">
        <v>0.085</v>
      </c>
      <c r="F5" s="99" t="n">
        <v>0.14</v>
      </c>
      <c r="G5" s="99" t="n">
        <v>0.227</v>
      </c>
      <c r="H5" s="99" t="n">
        <v>0.399</v>
      </c>
      <c r="I5" s="99" t="n">
        <v>0.457</v>
      </c>
      <c r="J5" s="100">
        <f>J3/(J3+J4)</f>
      </c>
      <c r="K5" s="100">
        <f>K3/(K3+K4)</f>
      </c>
      <c r="L5" s="1"/>
      <c r="M5" s="1"/>
      <c r="N5" s="1"/>
      <c r="O5" s="1"/>
      <c r="P5" s="1"/>
      <c r="Q5" s="1"/>
      <c r="R5" s="1"/>
    </row>
    <row r="6">
      <c r="A6" s="93" t="s">
        <v>306</v>
      </c>
      <c r="B6" s="99" t="n">
        <v>0.91</v>
      </c>
      <c r="C6" s="99"/>
      <c r="D6" s="99" t="n">
        <v>0.941</v>
      </c>
      <c r="E6" s="99" t="n">
        <v>0.915</v>
      </c>
      <c r="F6" s="99" t="n">
        <v>0.86</v>
      </c>
      <c r="G6" s="99" t="n">
        <v>0.773</v>
      </c>
      <c r="H6" s="99" t="n">
        <v>0.601</v>
      </c>
      <c r="I6" s="99" t="n">
        <v>0.543</v>
      </c>
      <c r="J6" s="100">
        <f>J4/(J3+J4)</f>
      </c>
      <c r="K6" s="100">
        <f>K4/(K3+K4)</f>
      </c>
      <c r="L6" s="1"/>
      <c r="M6" s="1"/>
      <c r="N6" s="1"/>
      <c r="O6" s="1"/>
      <c r="P6" s="1"/>
      <c r="Q6" s="1"/>
      <c r="R6" s="1"/>
    </row>
    <row r="7">
      <c r="A7" s="101"/>
      <c r="B7" s="101"/>
      <c r="C7" s="101"/>
      <c r="D7" s="101"/>
      <c r="E7" s="101"/>
      <c r="F7" s="101"/>
      <c r="G7" s="101"/>
      <c r="H7" s="101"/>
      <c r="I7" s="101"/>
      <c r="J7" s="69"/>
      <c r="K7" s="69"/>
      <c r="L7" s="1"/>
      <c r="M7" s="1"/>
      <c r="N7" s="1"/>
      <c r="O7" s="1"/>
      <c r="P7" s="1"/>
      <c r="Q7" s="1"/>
      <c r="R7" s="1"/>
    </row>
    <row r="8">
      <c r="A8" s="102" t="s">
        <v>307</v>
      </c>
      <c r="B8" s="103" t="n">
        <v>0.771</v>
      </c>
      <c r="C8" s="103"/>
      <c r="D8" s="103" t="n">
        <v>-0.3</v>
      </c>
      <c r="E8" s="104" t="n">
        <v>0.657</v>
      </c>
      <c r="F8" s="104" t="n">
        <v>0.826</v>
      </c>
      <c r="G8" s="104" t="n">
        <v>0.815</v>
      </c>
      <c r="H8" s="104" t="n">
        <v>1.055</v>
      </c>
      <c r="I8" s="104" t="n">
        <v>0.362</v>
      </c>
      <c r="J8" s="105">
        <f>(J3-I3)/I3</f>
      </c>
      <c r="K8" s="105">
        <f>(K3-J3)/J3</f>
      </c>
      <c r="L8" s="1"/>
      <c r="M8" s="1"/>
      <c r="N8" s="1"/>
      <c r="O8" s="1"/>
      <c r="P8" s="1"/>
      <c r="Q8" s="1"/>
      <c r="R8" s="1"/>
    </row>
    <row r="9">
      <c r="A9" s="93" t="s">
        <v>308</v>
      </c>
      <c r="B9" s="106" t="n">
        <v>0.152</v>
      </c>
      <c r="C9" s="106"/>
      <c r="D9" s="106" t="n">
        <v>0.333</v>
      </c>
      <c r="E9" s="99" t="n">
        <v>0.129</v>
      </c>
      <c r="F9" s="99" t="n">
        <v>0.045</v>
      </c>
      <c r="G9" s="99" t="n">
        <v>0.005</v>
      </c>
      <c r="H9" s="99" t="n">
        <v>-0.093</v>
      </c>
      <c r="I9" s="99" t="n">
        <v>0.075</v>
      </c>
      <c r="J9" s="105">
        <f>(J4-I4)/I4</f>
      </c>
      <c r="K9" s="105">
        <f>(K4-J4)/J4</f>
      </c>
      <c r="L9" s="1"/>
      <c r="M9" s="1"/>
      <c r="N9" s="1"/>
      <c r="O9" s="1"/>
      <c r="P9" s="1"/>
      <c r="Q9" s="1"/>
      <c r="R9" s="1"/>
    </row>
    <row r="10">
      <c r="A10" s="91" t="s">
        <v>309</v>
      </c>
      <c r="B10" s="91"/>
      <c r="C10" s="91"/>
      <c r="D10" s="91"/>
      <c r="E10" s="91"/>
      <c r="F10" s="91"/>
      <c r="G10" s="91"/>
      <c r="H10" s="91"/>
      <c r="I10" s="91"/>
      <c r="J10" s="92"/>
      <c r="K10" s="92"/>
      <c r="L10" s="1"/>
      <c r="M10" s="1"/>
      <c r="N10" s="1"/>
      <c r="O10" s="1"/>
      <c r="P10" s="1"/>
      <c r="Q10" s="1"/>
      <c r="R10" s="1"/>
    </row>
    <row r="11">
      <c r="A11" s="93" t="s">
        <v>310</v>
      </c>
      <c r="B11" s="107"/>
      <c r="C11" s="108" t="n">
        <v>3673</v>
      </c>
      <c r="D11" s="108" t="n">
        <v>2372</v>
      </c>
      <c r="E11" s="108" t="n">
        <v>2652</v>
      </c>
      <c r="F11" s="108" t="n">
        <v>3932</v>
      </c>
      <c r="G11" s="108" t="n">
        <v>5736</v>
      </c>
      <c r="H11" s="108" t="n">
        <v>11187</v>
      </c>
      <c r="I11" s="108" t="n">
        <v>15635</v>
      </c>
      <c r="J11" s="109" t="n">
        <v>18221.93</v>
      </c>
      <c r="K11" s="109" t="n">
        <v>21249.31</v>
      </c>
      <c r="L11" s="1"/>
      <c r="M11" s="1"/>
      <c r="N11" s="1"/>
      <c r="O11" s="1"/>
      <c r="P11" s="1"/>
      <c r="Q11" s="1"/>
      <c r="R11" s="1"/>
    </row>
    <row r="12">
      <c r="A12" s="93" t="s">
        <v>311</v>
      </c>
      <c r="B12" s="107"/>
      <c r="C12" s="108" t="n">
        <v>56435</v>
      </c>
      <c r="D12" s="108" t="n">
        <v>59867</v>
      </c>
      <c r="E12" s="108" t="n">
        <v>61993</v>
      </c>
      <c r="F12" s="108" t="n">
        <v>60124</v>
      </c>
      <c r="G12" s="108" t="n">
        <v>60703</v>
      </c>
      <c r="H12" s="108" t="n">
        <v>56990</v>
      </c>
      <c r="I12" s="108" t="n">
        <v>57639</v>
      </c>
      <c r="J12" s="109" t="n">
        <v>65110.83</v>
      </c>
      <c r="K12" s="109" t="n">
        <v>63854.83</v>
      </c>
      <c r="L12" s="1"/>
      <c r="M12" s="1"/>
      <c r="N12" s="1"/>
      <c r="O12" s="1"/>
      <c r="P12" s="1"/>
      <c r="Q12" s="1"/>
      <c r="R12" s="1"/>
    </row>
    <row r="13">
      <c r="A13" s="93" t="s">
        <v>312</v>
      </c>
      <c r="B13" s="107"/>
      <c r="C13" s="110" t="n">
        <v>0.061</v>
      </c>
      <c r="D13" s="110" t="n">
        <v>0.038</v>
      </c>
      <c r="E13" s="110" t="n">
        <v>0.041</v>
      </c>
      <c r="F13" s="110" t="n">
        <v>0.061</v>
      </c>
      <c r="G13" s="110" t="n">
        <v>0.086</v>
      </c>
      <c r="H13" s="110" t="n">
        <v>0.164</v>
      </c>
      <c r="I13" s="110" t="n">
        <v>0.213</v>
      </c>
      <c r="J13" s="100">
        <f>J11/(J11+J12)</f>
      </c>
      <c r="K13" s="100">
        <f>K11/(K11+K12)</f>
      </c>
      <c r="L13" s="1"/>
      <c r="M13" s="1"/>
      <c r="N13" s="1"/>
      <c r="O13" s="1"/>
      <c r="P13" s="1"/>
      <c r="Q13" s="1"/>
      <c r="R13" s="1"/>
    </row>
    <row r="14">
      <c r="A14" s="93" t="s">
        <v>313</v>
      </c>
      <c r="B14" s="107"/>
      <c r="C14" s="110" t="n">
        <v>0.939</v>
      </c>
      <c r="D14" s="110" t="n">
        <v>0.962</v>
      </c>
      <c r="E14" s="110" t="n">
        <v>0.959</v>
      </c>
      <c r="F14" s="110" t="n">
        <v>0.939</v>
      </c>
      <c r="G14" s="110" t="n">
        <v>0.914</v>
      </c>
      <c r="H14" s="110" t="n">
        <v>0.836</v>
      </c>
      <c r="I14" s="110" t="n">
        <v>0.787</v>
      </c>
      <c r="J14" s="100">
        <f>J12/(J11+J12)</f>
      </c>
      <c r="K14" s="100">
        <f>K12/(K11+K12)</f>
      </c>
      <c r="L14" s="1"/>
      <c r="M14" s="1"/>
      <c r="N14" s="1"/>
      <c r="O14" s="1"/>
      <c r="P14" s="1"/>
      <c r="Q14" s="1"/>
      <c r="R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>
      <c r="A22" s="1"/>
      <c r="B22" s="1"/>
      <c r="C22" s="1"/>
      <c r="D22" s="1"/>
      <c r="E22" s="1"/>
      <c r="F22" s="65"/>
      <c r="G22" s="1"/>
      <c r="H22" s="1"/>
      <c r="I22" s="65"/>
      <c r="J22" s="1"/>
      <c r="K22" s="1"/>
      <c r="L22" s="1"/>
      <c r="M22" s="1"/>
      <c r="N22" s="1"/>
      <c r="O22" s="1"/>
      <c r="P22" s="1"/>
      <c r="Q22" s="1"/>
      <c r="R22" s="1"/>
    </row>
    <row r="23">
      <c r="A23" s="1"/>
      <c r="B23" s="1"/>
      <c r="C23" s="1"/>
      <c r="D23" s="1"/>
      <c r="E23" s="1"/>
      <c r="F23" s="65"/>
      <c r="G23" s="1"/>
      <c r="H23" s="1"/>
      <c r="I23" s="65"/>
      <c r="J23" s="1"/>
      <c r="K23" s="1"/>
      <c r="L23" s="1"/>
      <c r="M23" s="1"/>
      <c r="N23" s="1"/>
      <c r="O23" s="1"/>
      <c r="P23" s="1"/>
      <c r="Q23" s="1"/>
      <c r="R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</sheetData>
  <mergeCells count="2">
    <mergeCell ref="A1:I1"/>
    <mergeCell ref="A10:I10"/>
  </mergeCells>
  <pageMargins left="0.7" right="0.7" top="0.75" bottom="0.75" header="0.3" footer="0.3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59" customWidth="1"/>
    <col min="2" max="2" width="25.49" customWidth="1"/>
    <col min="3" max="19" width="16.59" customWidth="1"/>
  </cols>
  <sheetData>
    <row r="1">
      <c r="A1" s="111" t="s">
        <v>314</v>
      </c>
      <c r="B1" s="112" t="s">
        <v>315</v>
      </c>
      <c r="C1" s="112" t="s">
        <v>316</v>
      </c>
      <c r="D1" s="112" t="s">
        <v>317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>
      <c r="A2" s="48" t="n">
        <v>2006</v>
      </c>
      <c r="B2" s="48" t="n">
        <v>397.1</v>
      </c>
      <c r="C2" s="48"/>
      <c r="D2" s="48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>
      <c r="A3" s="48" t="n">
        <v>2007</v>
      </c>
      <c r="B3" s="48" t="n">
        <v>493.9</v>
      </c>
      <c r="C3" s="113">
        <f>(B3-B2)/B2</f>
      </c>
      <c r="D3" s="114" t="n">
        <v>0.244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>
      <c r="A4" s="48" t="n">
        <v>2008</v>
      </c>
      <c r="B4" s="48" t="n">
        <v>569.3</v>
      </c>
      <c r="C4" s="113">
        <f>(B4-B3)/B3</f>
      </c>
      <c r="D4" s="114" t="n">
        <v>0.153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>
      <c r="A5" s="48" t="n">
        <v>2009</v>
      </c>
      <c r="B5" s="48" t="n">
        <v>706.9</v>
      </c>
      <c r="C5" s="113">
        <f>(B5-B4)/B4</f>
      </c>
      <c r="D5" s="114" t="n">
        <v>0.242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>
      <c r="A6" s="48" t="n">
        <v>2010</v>
      </c>
      <c r="B6" s="48" t="n">
        <v>890.8</v>
      </c>
      <c r="C6" s="113">
        <f>(B6-B5)/B5</f>
      </c>
      <c r="D6" s="114" t="n">
        <v>0.26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</row>
    <row r="7">
      <c r="A7" s="48" t="n">
        <v>2011</v>
      </c>
      <c r="B7" s="48" t="n">
        <v>1025.6</v>
      </c>
      <c r="C7" s="113">
        <f>(B7-B6)/B6</f>
      </c>
      <c r="D7" s="114" t="n">
        <v>0.151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</row>
    <row r="8">
      <c r="A8" s="48" t="n">
        <v>2012</v>
      </c>
      <c r="B8" s="48" t="n">
        <v>1153.2</v>
      </c>
      <c r="C8" s="113">
        <f>(B8-B7)/B7</f>
      </c>
      <c r="D8" s="114" t="n">
        <v>0.124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</row>
    <row r="9">
      <c r="A9" s="48" t="n">
        <v>2013</v>
      </c>
      <c r="B9" s="48" t="n">
        <v>1226.2</v>
      </c>
      <c r="C9" s="113">
        <f>(B9-B8)/B8</f>
      </c>
      <c r="D9" s="114" t="n">
        <v>0.063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>
      <c r="A10" s="48" t="n">
        <v>2014</v>
      </c>
      <c r="B10" s="48" t="n">
        <v>1257.1</v>
      </c>
      <c r="C10" s="113">
        <f>(B10-B9)/B9</f>
      </c>
      <c r="D10" s="114" t="n">
        <v>0.025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>
      <c r="A11" s="48" t="n">
        <v>2015</v>
      </c>
      <c r="B11" s="48" t="n">
        <v>1312.8</v>
      </c>
      <c r="C11" s="113">
        <f>(B11-B10)/B10</f>
      </c>
      <c r="D11" s="114" t="n">
        <v>0.044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>
      <c r="A12" s="48" t="n">
        <v>2016</v>
      </c>
      <c r="B12" s="48" t="n">
        <v>1358.4</v>
      </c>
      <c r="C12" s="113">
        <f>(B12-B11)/B11</f>
      </c>
      <c r="D12" s="114" t="n">
        <v>0.032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>
      <c r="A13" s="48" t="n">
        <v>2017</v>
      </c>
      <c r="B13" s="48" t="n">
        <v>1198.1</v>
      </c>
      <c r="C13" s="113">
        <f>(B13-B12)/B12</f>
      </c>
      <c r="D13" s="114" t="n">
        <v>-0.118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</row>
    <row r="14">
      <c r="A14" s="48" t="n">
        <v>2018</v>
      </c>
      <c r="B14" s="48" t="n">
        <v>871.2</v>
      </c>
      <c r="C14" s="113">
        <f>(B14-B13)/B13</f>
      </c>
      <c r="D14" s="114" t="n">
        <v>-0.273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>
      <c r="A15" s="48" t="n">
        <v>2019</v>
      </c>
      <c r="B15" s="48" t="n">
        <v>786</v>
      </c>
      <c r="C15" s="113">
        <f>(B15-B14)/B14</f>
      </c>
      <c r="D15" s="114" t="n">
        <v>-0.098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</row>
    <row r="16">
      <c r="A16" s="48" t="n">
        <v>2020</v>
      </c>
      <c r="B16" s="48" t="n">
        <v>740.7</v>
      </c>
      <c r="C16" s="113">
        <f>(B16-B15)/B15</f>
      </c>
      <c r="D16" s="114" t="n">
        <v>-0.058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  <row r="17">
      <c r="A17" s="48" t="n">
        <v>2021</v>
      </c>
      <c r="B17" s="48" t="n">
        <v>715.6</v>
      </c>
      <c r="C17" s="113">
        <f>(B17-B16)/B16</f>
      </c>
      <c r="D17" s="114" t="n">
        <v>-0.034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</row>
    <row r="18">
      <c r="A18" s="48" t="n">
        <v>2022</v>
      </c>
      <c r="B18" s="48" t="n">
        <v>671.2</v>
      </c>
      <c r="C18" s="113">
        <f>(B18-B17)/B17</f>
      </c>
      <c r="D18" s="114" t="n">
        <v>-0.062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</row>
    <row r="19">
      <c r="A19" s="48" t="n">
        <v>2023</v>
      </c>
      <c r="B19" s="48" t="n">
        <v>449.2</v>
      </c>
      <c r="C19" s="113">
        <f>(B19-B18)/B18</f>
      </c>
      <c r="D19" s="114" t="n">
        <v>-0.331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  <row r="20">
      <c r="A20" s="48" t="n">
        <v>2024</v>
      </c>
      <c r="B20" s="48" t="n">
        <v>414.5</v>
      </c>
      <c r="C20" s="113">
        <f>(B20-B19)/B19</f>
      </c>
      <c r="D20" s="114" t="n">
        <v>-0.077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</row>
    <row r="21">
      <c r="A21" s="48" t="n">
        <v>2025</v>
      </c>
      <c r="B21" s="48" t="n">
        <v>354.9</v>
      </c>
      <c r="C21" s="113">
        <f>(B21-B20)/B20</f>
      </c>
      <c r="D21" s="114" t="n">
        <v>-0.121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</row>
    <row r="2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</row>
    <row r="24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</row>
    <row r="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</row>
    <row r="26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</row>
    <row r="27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</row>
    <row r="28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</row>
    <row r="29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</row>
    <row r="30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</row>
    <row r="3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</row>
    <row r="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</row>
    <row r="3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</row>
    <row r="34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</row>
    <row r="3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</row>
    <row r="36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</row>
    <row r="37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</row>
    <row r="40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</row>
    <row r="4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</row>
    <row r="44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</row>
    <row r="4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</row>
    <row r="46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</row>
    <row r="47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</row>
    <row r="48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</row>
    <row r="49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</row>
    <row r="50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</row>
    <row r="5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</row>
    <row r="5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</row>
    <row r="5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</row>
    <row r="54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</row>
    <row r="5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</row>
    <row r="56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</row>
    <row r="57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</row>
    <row r="58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</row>
    <row r="59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</row>
    <row r="60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</row>
    <row r="6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</row>
    <row r="6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</row>
    <row r="6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</row>
    <row r="64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</row>
    <row r="6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</row>
    <row r="66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</row>
    <row r="67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</row>
    <row r="68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</row>
    <row r="69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</row>
    <row r="70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</row>
    <row r="7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</row>
    <row r="7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</row>
    <row r="7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</row>
    <row r="74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</row>
    <row r="7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</row>
    <row r="7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</row>
    <row r="77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</row>
    <row r="78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</row>
    <row r="79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</row>
    <row r="80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</row>
    <row r="8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</row>
    <row r="8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</row>
    <row r="83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</row>
    <row r="84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</row>
    <row r="8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</row>
    <row r="8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</row>
    <row r="87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</row>
    <row r="88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</row>
    <row r="89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</row>
    <row r="90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</row>
    <row r="9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</row>
    <row r="9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</row>
    <row r="9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</row>
    <row r="94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</row>
    <row r="9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</row>
    <row r="96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</row>
    <row r="97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</row>
    <row r="98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</row>
    <row r="99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</row>
    <row r="100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</row>
    <row r="10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</row>
    <row r="10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</row>
    <row r="10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</row>
    <row r="10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</row>
    <row r="10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</row>
    <row r="106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</row>
    <row r="107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</row>
    <row r="108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</row>
    <row r="109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</row>
    <row r="110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</row>
    <row r="11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</row>
    <row r="11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</row>
    <row r="11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</row>
    <row r="1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</row>
    <row r="1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</row>
    <row r="116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</row>
    <row r="117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</row>
    <row r="118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</row>
    <row r="119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</row>
    <row r="120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</row>
    <row r="12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</row>
    <row r="12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</row>
    <row r="12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</row>
    <row r="12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</row>
    <row r="1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</row>
    <row r="126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</row>
    <row r="127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</row>
    <row r="128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</row>
    <row r="129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</row>
    <row r="130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</row>
    <row r="13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</row>
    <row r="13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</row>
    <row r="13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</row>
    <row r="13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</row>
    <row r="1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</row>
    <row r="136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</row>
    <row r="137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</row>
    <row r="138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</row>
    <row r="139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</row>
    <row r="140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</row>
    <row r="14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</row>
    <row r="14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</row>
    <row r="14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</row>
    <row r="14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</row>
    <row r="14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</row>
    <row r="146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</row>
    <row r="147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</row>
    <row r="148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</row>
    <row r="149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</row>
    <row r="150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</row>
    <row r="15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</row>
    <row r="15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</row>
    <row r="15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</row>
    <row r="15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</row>
    <row r="15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</row>
    <row r="156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</row>
    <row r="157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</row>
    <row r="158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</row>
    <row r="159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</row>
    <row r="160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</row>
    <row r="16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</row>
    <row r="16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</row>
    <row r="16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</row>
    <row r="16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</row>
    <row r="16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</row>
    <row r="166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</row>
    <row r="167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</row>
    <row r="168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</row>
    <row r="169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</row>
    <row r="170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</row>
    <row r="17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</row>
    <row r="17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</row>
    <row r="17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</row>
    <row r="17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</row>
    <row r="17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</row>
    <row r="176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</row>
    <row r="177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</row>
    <row r="178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</row>
    <row r="179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</row>
    <row r="180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</row>
    <row r="18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</row>
    <row r="18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</row>
    <row r="18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</row>
    <row r="18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</row>
    <row r="18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</row>
    <row r="186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</row>
    <row r="187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</row>
    <row r="188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</row>
    <row r="189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</row>
    <row r="190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</row>
    <row r="19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</row>
    <row r="19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</row>
    <row r="19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</row>
    <row r="19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</row>
    <row r="19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</row>
    <row r="196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</row>
    <row r="197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</row>
    <row r="198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</row>
    <row r="199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</row>
    <row r="200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24" customWidth="1"/>
    <col min="2" max="10" width="13.79" customWidth="1"/>
    <col min="11" max="12" width="13.62" customWidth="1"/>
    <col min="13" max="13" width="17.29" customWidth="1"/>
    <col min="14" max="15" width="13.62" customWidth="1"/>
    <col min="16" max="18" width="52.9" customWidth="1"/>
  </cols>
  <sheetData>
    <row r="1">
      <c r="A1" s="115" t="s">
        <v>318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7"/>
      <c r="M1" s="116"/>
      <c r="N1" s="116"/>
      <c r="O1" s="116"/>
      <c r="P1" s="116"/>
      <c r="Q1" s="116"/>
      <c r="R1" s="116"/>
    </row>
    <row r="2" ht="31.5" customHeight="1">
      <c r="A2" s="118" t="s">
        <v>319</v>
      </c>
      <c r="B2" s="118" t="s">
        <v>320</v>
      </c>
      <c r="C2" s="118" t="s">
        <v>321</v>
      </c>
      <c r="D2" s="118" t="s">
        <v>322</v>
      </c>
      <c r="E2" s="118" t="s">
        <v>323</v>
      </c>
      <c r="F2" s="118" t="s">
        <v>324</v>
      </c>
      <c r="G2" s="118" t="s">
        <v>325</v>
      </c>
      <c r="H2" s="118" t="s">
        <v>326</v>
      </c>
      <c r="I2" s="118" t="s">
        <v>327</v>
      </c>
      <c r="J2" s="118" t="s">
        <v>328</v>
      </c>
      <c r="K2" s="116"/>
      <c r="L2" s="117"/>
      <c r="M2" s="116"/>
      <c r="N2" s="116"/>
      <c r="O2" s="116"/>
      <c r="P2" s="116"/>
      <c r="Q2" s="116"/>
      <c r="R2" s="116"/>
    </row>
    <row r="3">
      <c r="A3" s="119" t="n">
        <v>2025</v>
      </c>
      <c r="B3" s="120" t="n">
        <v>46395</v>
      </c>
      <c r="C3" s="121"/>
      <c r="D3" s="120" t="n">
        <v>58473.16</v>
      </c>
      <c r="E3" s="122">
        <f>(D3-D4)/D4</f>
      </c>
      <c r="F3" s="121"/>
      <c r="G3" s="119" t="s">
        <v>329</v>
      </c>
      <c r="H3" s="123">
        <f>D3*I3</f>
      </c>
      <c r="I3" s="124" t="n">
        <v>0.84</v>
      </c>
      <c r="J3" s="121"/>
      <c r="K3" s="116"/>
      <c r="L3" s="117"/>
      <c r="M3" s="116"/>
      <c r="N3" s="116"/>
      <c r="O3" s="116"/>
      <c r="P3" s="116"/>
      <c r="Q3" s="116"/>
      <c r="R3" s="116"/>
    </row>
    <row r="4">
      <c r="A4" s="119" t="n">
        <v>2024</v>
      </c>
      <c r="B4" s="120" t="n">
        <v>44595</v>
      </c>
      <c r="C4" s="120"/>
      <c r="D4" s="120" t="n">
        <v>56271.99</v>
      </c>
      <c r="E4" s="122">
        <f>(D4-D5)/D5</f>
      </c>
      <c r="F4" s="125"/>
      <c r="G4" s="119" t="s">
        <v>330</v>
      </c>
      <c r="H4" s="123">
        <f>D4*I4</f>
      </c>
      <c r="I4" s="124" t="n">
        <v>0.84</v>
      </c>
      <c r="J4" s="126"/>
      <c r="K4" s="116"/>
      <c r="L4" s="117"/>
      <c r="M4" s="116"/>
      <c r="N4" s="116"/>
      <c r="O4" s="116"/>
      <c r="P4" s="116"/>
      <c r="Q4" s="116"/>
      <c r="R4" s="116"/>
    </row>
    <row r="5">
      <c r="A5" s="119" t="n">
        <v>2023</v>
      </c>
      <c r="B5" s="120" t="n">
        <v>42795</v>
      </c>
      <c r="C5" s="120" t="n">
        <v>42743</v>
      </c>
      <c r="D5" s="120" t="n">
        <v>57204.11</v>
      </c>
      <c r="E5" s="122">
        <f>(D5-D6)/D6</f>
      </c>
      <c r="F5" s="125">
        <f>D5/C5</f>
      </c>
      <c r="G5" s="119" t="s">
        <v>331</v>
      </c>
      <c r="H5" s="123">
        <f>D5*I5</f>
      </c>
      <c r="I5" s="124" t="n">
        <v>0.84</v>
      </c>
      <c r="J5" s="126"/>
      <c r="K5" s="116"/>
      <c r="L5" s="117"/>
      <c r="M5" s="116"/>
      <c r="N5" s="116"/>
      <c r="O5" s="116"/>
      <c r="P5" s="116"/>
      <c r="Q5" s="116"/>
      <c r="R5" s="116"/>
    </row>
    <row r="6">
      <c r="A6" s="119" t="n">
        <v>2022</v>
      </c>
      <c r="B6" s="120" t="n">
        <v>42743</v>
      </c>
      <c r="C6" s="120" t="n">
        <v>42743</v>
      </c>
      <c r="D6" s="120" t="n">
        <v>56810.44</v>
      </c>
      <c r="E6" s="122">
        <f>(D6-D7)/D7</f>
      </c>
      <c r="F6" s="125">
        <f>D6/C6</f>
      </c>
      <c r="G6" s="119" t="s">
        <v>332</v>
      </c>
      <c r="H6" s="123">
        <f>D6*I6</f>
      </c>
      <c r="I6" s="124" t="n">
        <v>0.84</v>
      </c>
      <c r="J6" s="126"/>
      <c r="K6" s="116"/>
      <c r="L6" s="117"/>
      <c r="M6" s="116"/>
      <c r="N6" s="116"/>
      <c r="O6" s="116"/>
      <c r="P6" s="116"/>
      <c r="Q6" s="116"/>
      <c r="R6" s="116"/>
    </row>
    <row r="7">
      <c r="A7" s="119" t="n">
        <v>2021</v>
      </c>
      <c r="B7" s="120" t="n">
        <v>42743</v>
      </c>
      <c r="C7" s="120" t="n">
        <v>42743</v>
      </c>
      <c r="D7" s="120" t="n">
        <v>56472.25</v>
      </c>
      <c r="E7" s="122">
        <f>(D7-D8)/D8</f>
      </c>
      <c r="F7" s="125">
        <f>D7/C7</f>
      </c>
      <c r="G7" s="119" t="s">
        <v>333</v>
      </c>
      <c r="H7" s="123" t="n">
        <v>46750.66</v>
      </c>
      <c r="I7" s="124">
        <f>H7/D7</f>
      </c>
      <c r="J7" s="126"/>
      <c r="K7" s="116"/>
      <c r="L7" s="117"/>
      <c r="M7" s="116"/>
      <c r="N7" s="116"/>
      <c r="O7" s="116"/>
      <c r="P7" s="116"/>
      <c r="Q7" s="116"/>
      <c r="R7" s="116"/>
    </row>
    <row r="8">
      <c r="A8" s="119" t="n">
        <v>2020</v>
      </c>
      <c r="B8" s="120" t="n">
        <v>42560</v>
      </c>
      <c r="C8" s="120" t="n">
        <v>38528</v>
      </c>
      <c r="D8" s="120" t="n">
        <v>50235</v>
      </c>
      <c r="E8" s="122">
        <f>(D8-D9)/D9</f>
      </c>
      <c r="F8" s="125">
        <f>D8/C8</f>
      </c>
      <c r="G8" s="119" t="s">
        <v>334</v>
      </c>
      <c r="H8" s="120" t="n">
        <v>46412.95</v>
      </c>
      <c r="I8" s="127">
        <f>H8/D8</f>
      </c>
      <c r="J8" s="120"/>
      <c r="K8" s="116"/>
      <c r="L8" s="117"/>
      <c r="M8" s="116"/>
      <c r="N8" s="116"/>
      <c r="O8" s="116"/>
      <c r="P8" s="116"/>
      <c r="Q8" s="116"/>
      <c r="R8" s="116"/>
    </row>
    <row r="9">
      <c r="A9" s="119" t="n">
        <v>2019</v>
      </c>
      <c r="B9" s="120" t="n">
        <v>38528</v>
      </c>
      <c r="C9" s="120" t="n">
        <v>37408</v>
      </c>
      <c r="D9" s="120" t="n">
        <v>49923</v>
      </c>
      <c r="E9" s="122">
        <f>(D9-D10)/D10</f>
      </c>
      <c r="F9" s="125">
        <f>D9/C9</f>
      </c>
      <c r="G9" s="119" t="s">
        <v>335</v>
      </c>
      <c r="H9" s="120" t="n">
        <v>42111</v>
      </c>
      <c r="I9" s="127">
        <f>H9/D9</f>
      </c>
      <c r="J9" s="120"/>
      <c r="K9" s="116"/>
      <c r="L9" s="117"/>
      <c r="M9" s="116"/>
      <c r="N9" s="116"/>
      <c r="O9" s="116"/>
      <c r="P9" s="116"/>
      <c r="Q9" s="116"/>
      <c r="R9" s="116"/>
    </row>
    <row r="10">
      <c r="A10" s="119" t="n">
        <v>2018</v>
      </c>
      <c r="B10" s="120" t="n">
        <v>37408</v>
      </c>
      <c r="C10" s="120" t="n">
        <v>35952</v>
      </c>
      <c r="D10" s="120" t="n">
        <v>49672</v>
      </c>
      <c r="E10" s="122">
        <f>(D10-D11)/D11</f>
      </c>
      <c r="F10" s="125">
        <f>D10/C10</f>
      </c>
      <c r="G10" s="119" t="s">
        <v>336</v>
      </c>
      <c r="H10" s="120" t="n">
        <v>37901</v>
      </c>
      <c r="I10" s="127">
        <f>H10/D10</f>
      </c>
      <c r="J10" s="120"/>
      <c r="K10" s="116"/>
      <c r="L10" s="117"/>
      <c r="M10" s="116"/>
      <c r="N10" s="116"/>
      <c r="O10" s="116"/>
      <c r="P10" s="116"/>
      <c r="Q10" s="116"/>
      <c r="R10" s="116"/>
    </row>
    <row r="11">
      <c r="A11" s="119" t="n">
        <v>2017</v>
      </c>
      <c r="B11" s="120" t="n">
        <v>35952</v>
      </c>
      <c r="C11" s="120" t="n">
        <v>32592</v>
      </c>
      <c r="D11" s="120" t="n">
        <v>42829</v>
      </c>
      <c r="E11" s="122">
        <f>(D11-D12)/D12</f>
      </c>
      <c r="F11" s="125">
        <f>D11/C11</f>
      </c>
      <c r="G11" s="119" t="s">
        <v>337</v>
      </c>
      <c r="H11" s="120" t="n">
        <v>36261</v>
      </c>
      <c r="I11" s="127">
        <f>H11/D11</f>
      </c>
      <c r="J11" s="120"/>
      <c r="K11" s="116"/>
      <c r="L11" s="117"/>
      <c r="M11" s="116"/>
      <c r="N11" s="116"/>
      <c r="O11" s="116"/>
      <c r="P11" s="116"/>
      <c r="Q11" s="116"/>
      <c r="R11" s="116"/>
    </row>
    <row r="12">
      <c r="A12" s="119" t="n">
        <v>2016</v>
      </c>
      <c r="B12" s="120" t="n">
        <v>32592</v>
      </c>
      <c r="C12" s="120" t="n">
        <v>31360</v>
      </c>
      <c r="D12" s="120" t="n">
        <v>39313</v>
      </c>
      <c r="E12" s="122">
        <f>(D12-D13)/D13</f>
      </c>
      <c r="F12" s="125">
        <f>D12/C12</f>
      </c>
      <c r="G12" s="119" t="s">
        <v>338</v>
      </c>
      <c r="H12" s="120" t="n">
        <v>34313</v>
      </c>
      <c r="I12" s="127">
        <f>H12/D12</f>
      </c>
      <c r="J12" s="128"/>
      <c r="K12" s="116"/>
      <c r="L12" s="117"/>
      <c r="M12" s="116"/>
      <c r="N12" s="116"/>
      <c r="O12" s="116"/>
      <c r="P12" s="116"/>
      <c r="Q12" s="116"/>
      <c r="R12" s="116"/>
    </row>
    <row r="13">
      <c r="A13" s="119" t="n">
        <v>2015</v>
      </c>
      <c r="B13" s="119"/>
      <c r="C13" s="119"/>
      <c r="D13" s="120" t="n">
        <v>32179</v>
      </c>
      <c r="E13" s="122">
        <f>(D13-D14)/D14</f>
      </c>
      <c r="F13" s="120"/>
      <c r="G13" s="119" t="s">
        <v>339</v>
      </c>
      <c r="H13" s="120" t="n">
        <v>34562</v>
      </c>
      <c r="I13" s="127">
        <f>H13/D13</f>
      </c>
      <c r="J13" s="120"/>
      <c r="K13" s="116"/>
      <c r="L13" s="117"/>
      <c r="M13" s="116"/>
      <c r="N13" s="116"/>
      <c r="O13" s="116"/>
      <c r="P13" s="116"/>
      <c r="Q13" s="116"/>
      <c r="R13" s="116"/>
    </row>
    <row r="14">
      <c r="A14" s="119" t="n">
        <v>2014</v>
      </c>
      <c r="B14" s="119"/>
      <c r="C14" s="119"/>
      <c r="D14" s="120" t="n">
        <v>38745</v>
      </c>
      <c r="E14" s="122">
        <f>(D14-D15)/D15</f>
      </c>
      <c r="F14" s="120"/>
      <c r="G14" s="119" t="s">
        <v>340</v>
      </c>
      <c r="H14" s="120" t="n">
        <v>32464</v>
      </c>
      <c r="I14" s="127">
        <f>H14/D14</f>
      </c>
      <c r="J14" s="120"/>
      <c r="K14" s="116"/>
      <c r="L14" s="117"/>
      <c r="M14" s="116"/>
      <c r="N14" s="116"/>
      <c r="O14" s="116"/>
      <c r="P14" s="116"/>
      <c r="Q14" s="116"/>
      <c r="R14" s="116"/>
    </row>
    <row r="15">
      <c r="A15" s="119" t="n">
        <v>2013</v>
      </c>
      <c r="B15" s="119"/>
      <c r="C15" s="119"/>
      <c r="D15" s="120" t="n">
        <v>38452</v>
      </c>
      <c r="E15" s="122">
        <f>(D15-D16)/D16</f>
      </c>
      <c r="F15" s="120"/>
      <c r="G15" s="119" t="s">
        <v>341</v>
      </c>
      <c r="H15" s="120" t="n">
        <v>30206</v>
      </c>
      <c r="I15" s="127">
        <f>H15/D15</f>
      </c>
      <c r="J15" s="120"/>
      <c r="K15" s="116"/>
      <c r="L15" s="117"/>
      <c r="M15" s="116"/>
      <c r="N15" s="116"/>
      <c r="O15" s="116"/>
      <c r="P15" s="116"/>
      <c r="Q15" s="116"/>
      <c r="R15" s="116"/>
    </row>
    <row r="16">
      <c r="A16" s="119" t="n">
        <v>2012</v>
      </c>
      <c r="B16" s="119"/>
      <c r="C16" s="119"/>
      <c r="D16" s="120" t="n">
        <v>33600</v>
      </c>
      <c r="E16" s="122">
        <f>(D16-D17)/D17</f>
      </c>
      <c r="F16" s="120"/>
      <c r="G16" s="119" t="s">
        <v>342</v>
      </c>
      <c r="H16" s="120" t="n">
        <v>22918</v>
      </c>
      <c r="I16" s="127">
        <f>H16/D16</f>
      </c>
      <c r="J16" s="120"/>
      <c r="K16" s="116"/>
      <c r="L16" s="117"/>
      <c r="M16" s="116"/>
      <c r="N16" s="116"/>
      <c r="O16" s="116"/>
      <c r="P16" s="116"/>
      <c r="Q16" s="116"/>
      <c r="R16" s="116"/>
    </row>
    <row r="17">
      <c r="A17" s="119" t="n">
        <v>2011</v>
      </c>
      <c r="B17" s="119"/>
      <c r="C17" s="119"/>
      <c r="D17" s="120" t="n">
        <v>30026</v>
      </c>
      <c r="E17" s="122">
        <f>(D17-D18)/D18</f>
      </c>
      <c r="F17" s="120"/>
      <c r="G17" s="119" t="s">
        <v>343</v>
      </c>
      <c r="H17" s="120" t="n">
        <v>19798</v>
      </c>
      <c r="I17" s="127">
        <f>H17/D17</f>
      </c>
      <c r="J17" s="120"/>
      <c r="K17" s="116"/>
      <c r="L17" s="117"/>
      <c r="M17" s="116"/>
      <c r="N17" s="116"/>
      <c r="O17" s="116"/>
      <c r="P17" s="116"/>
      <c r="Q17" s="116"/>
      <c r="R17" s="116"/>
    </row>
    <row r="18">
      <c r="A18" s="119" t="n">
        <v>2010</v>
      </c>
      <c r="B18" s="119"/>
      <c r="C18" s="119"/>
      <c r="D18" s="120" t="n">
        <v>26284</v>
      </c>
      <c r="E18" s="122">
        <f>(D18-D19)/D19</f>
      </c>
      <c r="F18" s="120"/>
      <c r="G18" s="119" t="s">
        <v>344</v>
      </c>
      <c r="H18" s="120" t="n">
        <v>18000</v>
      </c>
      <c r="I18" s="127">
        <f>H18/D18</f>
      </c>
      <c r="J18" s="120"/>
      <c r="K18" s="116"/>
      <c r="L18" s="117"/>
      <c r="M18" s="116"/>
      <c r="N18" s="116"/>
      <c r="O18" s="116"/>
      <c r="P18" s="116"/>
      <c r="Q18" s="116"/>
      <c r="R18" s="116"/>
    </row>
    <row r="19">
      <c r="A19" s="119" t="n">
        <v>2009</v>
      </c>
      <c r="B19" s="119"/>
      <c r="C19" s="119"/>
      <c r="D19" s="120" t="n">
        <v>23004</v>
      </c>
      <c r="E19" s="122">
        <f>(D19-D20)/D20</f>
      </c>
      <c r="F19" s="120"/>
      <c r="G19" s="119" t="s">
        <v>345</v>
      </c>
      <c r="H19" s="120" t="n">
        <v>15500</v>
      </c>
      <c r="I19" s="127">
        <f>H19/D19</f>
      </c>
      <c r="J19" s="120"/>
      <c r="K19" s="116"/>
      <c r="L19" s="117"/>
      <c r="M19" s="116"/>
      <c r="N19" s="116"/>
      <c r="O19" s="116"/>
      <c r="P19" s="116"/>
      <c r="Q19" s="116"/>
      <c r="R19" s="116"/>
    </row>
    <row r="20">
      <c r="A20" s="119" t="n">
        <v>2008</v>
      </c>
      <c r="B20" s="119"/>
      <c r="C20" s="119"/>
      <c r="D20" s="120" t="n">
        <v>20431</v>
      </c>
      <c r="E20" s="122">
        <f>(D20-D21)/D21</f>
      </c>
      <c r="F20" s="120"/>
      <c r="G20" s="119" t="s">
        <v>346</v>
      </c>
      <c r="H20" s="120" t="n">
        <v>14800</v>
      </c>
      <c r="I20" s="127">
        <f>H20/D20</f>
      </c>
      <c r="J20" s="120"/>
      <c r="K20" s="116"/>
      <c r="L20" s="117"/>
      <c r="M20" s="116"/>
      <c r="N20" s="116"/>
      <c r="O20" s="116"/>
      <c r="P20" s="116"/>
      <c r="Q20" s="116"/>
      <c r="R20" s="116"/>
    </row>
    <row r="21">
      <c r="A21" s="119" t="n">
        <v>2007</v>
      </c>
      <c r="B21" s="119"/>
      <c r="C21" s="119"/>
      <c r="D21" s="120" t="n">
        <v>16865</v>
      </c>
      <c r="E21" s="122">
        <f>(D21-D22)/D22</f>
      </c>
      <c r="F21" s="120"/>
      <c r="G21" s="119" t="s">
        <v>347</v>
      </c>
      <c r="H21" s="120" t="n">
        <v>11250</v>
      </c>
      <c r="I21" s="127">
        <f>H21/D21</f>
      </c>
      <c r="J21" s="120"/>
      <c r="K21" s="116"/>
      <c r="L21" s="117"/>
      <c r="M21" s="116"/>
      <c r="N21" s="116"/>
      <c r="O21" s="116"/>
      <c r="P21" s="116"/>
      <c r="Q21" s="116"/>
      <c r="R21" s="116"/>
    </row>
    <row r="22">
      <c r="A22" s="119" t="n">
        <v>2006</v>
      </c>
      <c r="B22" s="119"/>
      <c r="C22" s="119"/>
      <c r="D22" s="120" t="n">
        <v>13839</v>
      </c>
      <c r="E22" s="122">
        <f>(D22-D23)/D23</f>
      </c>
      <c r="F22" s="120"/>
      <c r="G22" s="119" t="s">
        <v>348</v>
      </c>
      <c r="H22" s="120" t="n">
        <v>10141</v>
      </c>
      <c r="I22" s="127">
        <f>H22/D22</f>
      </c>
      <c r="J22" s="128"/>
      <c r="K22" s="116"/>
      <c r="L22" s="117"/>
      <c r="M22" s="116"/>
      <c r="N22" s="116"/>
      <c r="O22" s="116"/>
      <c r="P22" s="116"/>
      <c r="Q22" s="116"/>
      <c r="R22" s="116"/>
    </row>
    <row r="23">
      <c r="A23" s="119" t="n">
        <v>2005</v>
      </c>
      <c r="B23" s="119"/>
      <c r="C23" s="119"/>
      <c r="D23" s="120" t="n">
        <v>12500</v>
      </c>
      <c r="E23" s="122">
        <f>(D23-D24)/D24</f>
      </c>
      <c r="F23" s="120"/>
      <c r="G23" s="119" t="s">
        <v>349</v>
      </c>
      <c r="H23" s="120" t="n">
        <v>10380</v>
      </c>
      <c r="I23" s="127">
        <f>H23/D23</f>
      </c>
      <c r="J23" s="120"/>
      <c r="K23" s="116"/>
      <c r="L23" s="129"/>
      <c r="M23" s="116"/>
      <c r="N23" s="116"/>
      <c r="O23" s="116"/>
      <c r="P23" s="116"/>
      <c r="Q23" s="116"/>
      <c r="R23" s="116"/>
    </row>
    <row r="24">
      <c r="A24" s="119" t="n">
        <v>2004</v>
      </c>
      <c r="B24" s="119"/>
      <c r="C24" s="119"/>
      <c r="D24" s="120" t="n">
        <v>11522</v>
      </c>
      <c r="E24" s="122">
        <f>(D24-D25)/D25</f>
      </c>
      <c r="F24" s="120"/>
      <c r="G24" s="119" t="s">
        <v>350</v>
      </c>
      <c r="H24" s="120" t="n">
        <v>9558</v>
      </c>
      <c r="I24" s="127">
        <f>H24/D24</f>
      </c>
      <c r="J24" s="120"/>
      <c r="K24" s="116"/>
      <c r="L24" s="117"/>
      <c r="M24" s="116"/>
      <c r="N24" s="116"/>
      <c r="O24" s="116"/>
      <c r="P24" s="116"/>
      <c r="Q24" s="116"/>
      <c r="R24" s="116"/>
    </row>
    <row r="25">
      <c r="A25" s="119" t="n">
        <v>2003</v>
      </c>
      <c r="B25" s="119"/>
      <c r="C25" s="119"/>
      <c r="D25" s="120" t="n">
        <v>9757</v>
      </c>
      <c r="E25" s="122">
        <f>(D25-D26)/D26</f>
      </c>
      <c r="F25" s="120"/>
      <c r="G25" s="119" t="s">
        <v>351</v>
      </c>
      <c r="H25" s="120" t="n">
        <v>8640</v>
      </c>
      <c r="I25" s="127">
        <f>H25/D25</f>
      </c>
      <c r="J25" s="120"/>
      <c r="K25" s="116"/>
      <c r="L25" s="117"/>
      <c r="M25" s="116"/>
      <c r="N25" s="116"/>
      <c r="O25" s="116"/>
      <c r="P25" s="116"/>
      <c r="Q25" s="116"/>
      <c r="R25" s="116"/>
    </row>
    <row r="26">
      <c r="A26" s="119" t="n">
        <v>2002</v>
      </c>
      <c r="B26" s="119"/>
      <c r="C26" s="119"/>
      <c r="D26" s="120" t="n">
        <v>8640</v>
      </c>
      <c r="E26" s="122">
        <f>(D26-D27)/D27</f>
      </c>
      <c r="F26" s="120"/>
      <c r="G26" s="119" t="s">
        <v>352</v>
      </c>
      <c r="H26" s="120" t="n">
        <v>7300</v>
      </c>
      <c r="I26" s="127">
        <f>H26/D26</f>
      </c>
      <c r="J26" s="128"/>
      <c r="K26" s="116"/>
      <c r="L26" s="117"/>
      <c r="M26" s="116"/>
      <c r="N26" s="116"/>
      <c r="O26" s="116"/>
      <c r="P26" s="116"/>
      <c r="Q26" s="116"/>
      <c r="R26" s="116"/>
    </row>
    <row r="27">
      <c r="A27" s="119" t="n">
        <v>2001</v>
      </c>
      <c r="B27" s="119"/>
      <c r="C27" s="119"/>
      <c r="D27" s="120" t="n">
        <v>7317</v>
      </c>
      <c r="E27" s="122">
        <f>(D27-D28)/D28</f>
      </c>
      <c r="F27" s="120"/>
      <c r="G27" s="119" t="s">
        <v>353</v>
      </c>
      <c r="H27" s="120" t="n">
        <v>7356</v>
      </c>
      <c r="I27" s="127">
        <f>H27/D27</f>
      </c>
      <c r="J27" s="120"/>
      <c r="K27" s="116"/>
      <c r="L27" s="117"/>
      <c r="M27" s="116"/>
      <c r="N27" s="116"/>
      <c r="O27" s="116"/>
      <c r="P27" s="116"/>
      <c r="Q27" s="116"/>
      <c r="R27" s="116"/>
    </row>
    <row r="28">
      <c r="A28" s="119" t="n">
        <v>2000</v>
      </c>
      <c r="B28" s="119"/>
      <c r="C28" s="119"/>
      <c r="D28" s="120" t="n">
        <v>5397</v>
      </c>
      <c r="E28" s="122"/>
      <c r="F28" s="120"/>
      <c r="G28" s="119" t="s">
        <v>354</v>
      </c>
      <c r="H28" s="120" t="n">
        <v>6500</v>
      </c>
      <c r="I28" s="127">
        <f>H28/D28</f>
      </c>
      <c r="J28" s="119"/>
      <c r="K28" s="116"/>
      <c r="L28" s="117"/>
      <c r="M28" s="116"/>
      <c r="N28" s="116"/>
      <c r="O28" s="116"/>
      <c r="P28" s="116"/>
      <c r="Q28" s="116"/>
      <c r="R28" s="116"/>
    </row>
    <row r="29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16"/>
      <c r="L29" s="117"/>
      <c r="M29" s="116"/>
      <c r="N29" s="116"/>
      <c r="O29" s="116"/>
      <c r="P29" s="116"/>
      <c r="Q29" s="116"/>
      <c r="R29" s="116"/>
    </row>
    <row r="30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16"/>
      <c r="L30" s="117"/>
      <c r="M30" s="116"/>
      <c r="N30" s="116"/>
      <c r="O30" s="116"/>
      <c r="P30" s="116"/>
      <c r="Q30" s="116"/>
      <c r="R30" s="116"/>
    </row>
    <row r="31">
      <c r="A31" s="116"/>
      <c r="B31" s="131"/>
      <c r="C31" s="116"/>
      <c r="D31" s="116"/>
      <c r="E31" s="116"/>
      <c r="F31" s="116"/>
      <c r="G31" s="116"/>
      <c r="H31" s="116"/>
      <c r="I31" s="117"/>
      <c r="J31" s="116"/>
      <c r="K31" s="116"/>
      <c r="L31" s="117"/>
      <c r="M31" s="116"/>
      <c r="N31" s="116"/>
      <c r="O31" s="116"/>
      <c r="P31" s="116"/>
      <c r="Q31" s="116"/>
      <c r="R31" s="116"/>
    </row>
    <row r="32">
      <c r="A32" s="116"/>
      <c r="B32" s="116"/>
      <c r="C32" s="116"/>
      <c r="D32" s="116"/>
      <c r="E32" s="116"/>
      <c r="F32" s="116"/>
      <c r="G32" s="116"/>
      <c r="H32" s="116"/>
      <c r="I32" s="117"/>
      <c r="J32" s="116"/>
      <c r="K32" s="116"/>
      <c r="L32" s="117"/>
      <c r="M32" s="116"/>
      <c r="N32" s="116"/>
      <c r="O32" s="116"/>
      <c r="P32" s="116"/>
      <c r="Q32" s="116"/>
      <c r="R32" s="116"/>
    </row>
    <row r="33">
      <c r="A33" s="116"/>
      <c r="B33" s="116"/>
      <c r="C33" s="116"/>
      <c r="D33" s="116"/>
      <c r="E33" s="116"/>
      <c r="F33" s="116"/>
      <c r="G33" s="116"/>
      <c r="H33" s="116"/>
      <c r="I33" s="117"/>
      <c r="J33" s="116"/>
      <c r="K33" s="116"/>
      <c r="L33" s="117"/>
      <c r="M33" s="116"/>
      <c r="N33" s="116"/>
      <c r="O33" s="116"/>
      <c r="P33" s="116"/>
      <c r="Q33" s="116"/>
      <c r="R33" s="116"/>
    </row>
    <row r="34">
      <c r="A34" s="116"/>
      <c r="B34" s="116"/>
      <c r="C34" s="116"/>
      <c r="D34" s="116"/>
      <c r="E34" s="116"/>
      <c r="F34" s="116"/>
      <c r="G34" s="116"/>
      <c r="H34" s="116"/>
      <c r="I34" s="117"/>
      <c r="J34" s="116"/>
      <c r="K34" s="116"/>
      <c r="L34" s="117"/>
      <c r="M34" s="116"/>
      <c r="N34" s="116"/>
      <c r="O34" s="116"/>
      <c r="P34" s="116"/>
      <c r="Q34" s="116"/>
      <c r="R34" s="116"/>
    </row>
    <row r="35">
      <c r="A35" s="116"/>
      <c r="B35" s="116"/>
      <c r="C35" s="116"/>
      <c r="D35" s="116"/>
      <c r="E35" s="116"/>
      <c r="F35" s="116"/>
      <c r="G35" s="116"/>
      <c r="H35" s="116"/>
      <c r="I35" s="117"/>
      <c r="J35" s="116"/>
      <c r="K35" s="116"/>
      <c r="L35" s="117"/>
      <c r="M35" s="116"/>
      <c r="N35" s="116"/>
      <c r="O35" s="116"/>
      <c r="P35" s="116"/>
      <c r="Q35" s="116"/>
      <c r="R35" s="116"/>
    </row>
    <row r="36">
      <c r="A36" s="116"/>
      <c r="B36" s="116"/>
      <c r="C36" s="116"/>
      <c r="D36" s="116"/>
      <c r="E36" s="116"/>
      <c r="F36" s="116"/>
      <c r="G36" s="116"/>
      <c r="H36" s="116"/>
      <c r="I36" s="117"/>
      <c r="J36" s="116"/>
      <c r="K36" s="116"/>
      <c r="L36" s="117"/>
      <c r="M36" s="116"/>
      <c r="N36" s="116"/>
      <c r="O36" s="116"/>
      <c r="P36" s="116"/>
      <c r="Q36" s="116"/>
      <c r="R36" s="116"/>
    </row>
    <row r="37">
      <c r="A37" s="116"/>
      <c r="B37" s="116"/>
      <c r="C37" s="116"/>
      <c r="D37" s="116"/>
      <c r="E37" s="116"/>
      <c r="F37" s="116"/>
      <c r="G37" s="116"/>
      <c r="H37" s="116"/>
      <c r="I37" s="117"/>
      <c r="J37" s="116"/>
      <c r="K37" s="116"/>
      <c r="L37" s="117"/>
      <c r="M37" s="116"/>
      <c r="N37" s="116"/>
      <c r="O37" s="116"/>
      <c r="P37" s="116"/>
      <c r="Q37" s="116"/>
      <c r="R37" s="116"/>
    </row>
    <row r="38">
      <c r="A38" s="116"/>
      <c r="B38" s="116"/>
      <c r="C38" s="116"/>
      <c r="D38" s="116"/>
      <c r="E38" s="116"/>
      <c r="F38" s="116"/>
      <c r="G38" s="116"/>
      <c r="H38" s="116"/>
      <c r="I38" s="117"/>
      <c r="J38" s="116"/>
      <c r="K38" s="116"/>
      <c r="L38" s="117"/>
      <c r="M38" s="116"/>
      <c r="N38" s="116"/>
      <c r="O38" s="116"/>
      <c r="P38" s="116"/>
      <c r="Q38" s="116"/>
      <c r="R38" s="116"/>
    </row>
    <row r="39">
      <c r="A39" s="116"/>
      <c r="B39" s="116"/>
      <c r="C39" s="116"/>
      <c r="D39" s="116"/>
      <c r="E39" s="116"/>
      <c r="F39" s="116"/>
      <c r="G39" s="116"/>
      <c r="H39" s="116"/>
      <c r="I39" s="117"/>
      <c r="J39" s="116"/>
      <c r="K39" s="116"/>
      <c r="L39" s="117"/>
      <c r="M39" s="116"/>
      <c r="N39" s="116"/>
      <c r="O39" s="116"/>
      <c r="P39" s="116"/>
      <c r="Q39" s="116"/>
      <c r="R39" s="116"/>
    </row>
    <row r="40">
      <c r="A40" s="116"/>
      <c r="B40" s="116"/>
      <c r="C40" s="116"/>
      <c r="D40" s="116"/>
      <c r="E40" s="116"/>
      <c r="F40" s="116"/>
      <c r="G40" s="116"/>
      <c r="H40" s="116"/>
      <c r="I40" s="117"/>
      <c r="J40" s="116"/>
      <c r="K40" s="116"/>
      <c r="L40" s="117"/>
      <c r="M40" s="116"/>
      <c r="N40" s="116"/>
      <c r="O40" s="116"/>
      <c r="P40" s="116"/>
      <c r="Q40" s="116"/>
      <c r="R40" s="116"/>
    </row>
    <row r="41">
      <c r="A41" s="116"/>
      <c r="B41" s="116"/>
      <c r="C41" s="116"/>
      <c r="D41" s="116"/>
      <c r="E41" s="116"/>
      <c r="F41" s="116"/>
      <c r="G41" s="116"/>
      <c r="H41" s="132"/>
      <c r="I41" s="117"/>
      <c r="J41" s="116"/>
      <c r="K41" s="116"/>
      <c r="L41" s="117"/>
      <c r="M41" s="116"/>
      <c r="N41" s="116"/>
      <c r="O41" s="116"/>
      <c r="P41" s="116"/>
      <c r="Q41" s="116"/>
      <c r="R41" s="116"/>
    </row>
    <row r="42">
      <c r="A42" s="116"/>
      <c r="B42" s="116"/>
      <c r="C42" s="116"/>
      <c r="D42" s="116"/>
      <c r="E42" s="116"/>
      <c r="F42" s="116"/>
      <c r="G42" s="116"/>
      <c r="H42" s="132"/>
      <c r="I42" s="117"/>
      <c r="J42" s="116"/>
      <c r="K42" s="116"/>
      <c r="L42" s="117"/>
      <c r="M42" s="116"/>
      <c r="N42" s="116"/>
      <c r="O42" s="116"/>
      <c r="P42" s="116"/>
      <c r="Q42" s="116"/>
      <c r="R42" s="116"/>
    </row>
    <row r="43">
      <c r="A43" s="116"/>
      <c r="B43" s="116"/>
      <c r="C43" s="116"/>
      <c r="D43" s="116"/>
      <c r="E43" s="116"/>
      <c r="F43" s="116"/>
      <c r="G43" s="116"/>
      <c r="H43" s="133"/>
      <c r="I43" s="117"/>
      <c r="J43" s="116"/>
      <c r="K43" s="116"/>
      <c r="L43" s="117"/>
      <c r="M43" s="116"/>
      <c r="N43" s="116"/>
      <c r="O43" s="116"/>
      <c r="P43" s="116"/>
      <c r="Q43" s="116"/>
      <c r="R43" s="116"/>
    </row>
    <row r="44">
      <c r="A44" s="116"/>
      <c r="B44" s="116"/>
      <c r="C44" s="116"/>
      <c r="D44" s="116"/>
      <c r="E44" s="116"/>
      <c r="F44" s="116"/>
      <c r="G44" s="116"/>
      <c r="H44" s="116"/>
      <c r="I44" s="117"/>
      <c r="J44" s="116"/>
      <c r="K44" s="116"/>
      <c r="L44" s="117"/>
      <c r="M44" s="116"/>
      <c r="N44" s="116"/>
      <c r="O44" s="116"/>
      <c r="P44" s="116"/>
      <c r="Q44" s="116"/>
      <c r="R44" s="116"/>
    </row>
    <row r="45">
      <c r="A45" s="116"/>
      <c r="B45" s="116"/>
      <c r="C45" s="116"/>
      <c r="D45" s="116"/>
      <c r="E45" s="116"/>
      <c r="F45" s="116"/>
      <c r="G45" s="116"/>
      <c r="H45" s="116"/>
      <c r="I45" s="117"/>
      <c r="J45" s="116"/>
      <c r="K45" s="116"/>
      <c r="L45" s="117"/>
      <c r="M45" s="116"/>
      <c r="N45" s="116"/>
      <c r="O45" s="116"/>
      <c r="P45" s="116"/>
      <c r="Q45" s="116"/>
      <c r="R45" s="116"/>
    </row>
    <row r="46">
      <c r="A46" s="116"/>
      <c r="B46" s="116"/>
      <c r="C46" s="116"/>
      <c r="D46" s="116"/>
      <c r="E46" s="116"/>
      <c r="F46" s="116"/>
      <c r="G46" s="116"/>
      <c r="H46" s="116"/>
      <c r="I46" s="117"/>
      <c r="J46" s="116"/>
      <c r="K46" s="116"/>
      <c r="L46" s="117"/>
      <c r="M46" s="116"/>
      <c r="N46" s="116"/>
      <c r="O46" s="116"/>
      <c r="P46" s="116"/>
      <c r="Q46" s="116"/>
      <c r="R46" s="116"/>
    </row>
    <row r="47">
      <c r="A47" s="116"/>
      <c r="B47" s="116"/>
      <c r="C47" s="116"/>
      <c r="D47" s="116"/>
      <c r="E47" s="116"/>
      <c r="F47" s="116"/>
      <c r="G47" s="116"/>
      <c r="H47" s="116"/>
      <c r="I47" s="117"/>
      <c r="J47" s="116"/>
      <c r="K47" s="116"/>
      <c r="L47" s="117"/>
      <c r="M47" s="116"/>
      <c r="N47" s="116"/>
      <c r="O47" s="116"/>
      <c r="P47" s="116"/>
      <c r="Q47" s="116"/>
      <c r="R47" s="116"/>
    </row>
    <row r="48">
      <c r="A48" s="116"/>
      <c r="B48" s="116"/>
      <c r="C48" s="116"/>
      <c r="D48" s="116"/>
      <c r="E48" s="116"/>
      <c r="F48" s="116"/>
      <c r="G48" s="116"/>
      <c r="H48" s="116"/>
      <c r="I48" s="117"/>
      <c r="J48" s="116"/>
      <c r="K48" s="116"/>
      <c r="L48" s="117"/>
      <c r="M48" s="116"/>
      <c r="N48" s="116"/>
      <c r="O48" s="116"/>
      <c r="P48" s="116"/>
      <c r="Q48" s="116"/>
      <c r="R48" s="116"/>
    </row>
    <row r="49">
      <c r="A49" s="116"/>
      <c r="B49" s="116"/>
      <c r="C49" s="116"/>
      <c r="D49" s="116"/>
      <c r="E49" s="116"/>
      <c r="F49" s="116"/>
      <c r="G49" s="116"/>
      <c r="H49" s="116"/>
      <c r="I49" s="117"/>
      <c r="J49" s="116"/>
      <c r="K49" s="116"/>
      <c r="L49" s="117"/>
      <c r="M49" s="116"/>
      <c r="N49" s="116"/>
      <c r="O49" s="116"/>
      <c r="P49" s="116"/>
      <c r="Q49" s="116"/>
      <c r="R49" s="116"/>
    </row>
    <row r="50">
      <c r="A50" s="116"/>
      <c r="B50" s="116"/>
      <c r="C50" s="116"/>
      <c r="D50" s="116"/>
      <c r="E50" s="116"/>
      <c r="F50" s="116"/>
      <c r="G50" s="116"/>
      <c r="H50" s="116"/>
      <c r="I50" s="117"/>
      <c r="J50" s="116"/>
      <c r="K50" s="116"/>
      <c r="L50" s="117"/>
      <c r="M50" s="116"/>
      <c r="N50" s="116"/>
      <c r="O50" s="116"/>
      <c r="P50" s="116"/>
      <c r="Q50" s="116"/>
      <c r="R50" s="116"/>
    </row>
    <row r="51">
      <c r="A51" s="116"/>
      <c r="B51" s="116"/>
      <c r="C51" s="116"/>
      <c r="D51" s="116"/>
      <c r="E51" s="116"/>
      <c r="F51" s="116"/>
      <c r="G51" s="116"/>
      <c r="H51" s="116"/>
      <c r="I51" s="117"/>
      <c r="J51" s="116"/>
      <c r="K51" s="116"/>
      <c r="L51" s="117"/>
      <c r="M51" s="116"/>
      <c r="N51" s="116"/>
      <c r="O51" s="116"/>
      <c r="P51" s="116"/>
      <c r="Q51" s="116"/>
      <c r="R51" s="116"/>
    </row>
    <row r="52">
      <c r="A52" s="116"/>
      <c r="B52" s="116"/>
      <c r="C52" s="116"/>
      <c r="D52" s="116"/>
      <c r="E52" s="116"/>
      <c r="F52" s="116"/>
      <c r="G52" s="116"/>
      <c r="H52" s="116"/>
      <c r="I52" s="117"/>
      <c r="J52" s="116"/>
      <c r="K52" s="116"/>
      <c r="L52" s="117"/>
      <c r="M52" s="116"/>
      <c r="N52" s="116"/>
      <c r="O52" s="116"/>
      <c r="P52" s="116"/>
      <c r="Q52" s="116"/>
      <c r="R52" s="116"/>
    </row>
    <row r="53">
      <c r="A53" s="116"/>
      <c r="B53" s="116"/>
      <c r="C53" s="116"/>
      <c r="D53" s="116"/>
      <c r="E53" s="116"/>
      <c r="F53" s="116"/>
      <c r="G53" s="116"/>
      <c r="H53" s="116"/>
      <c r="I53" s="117"/>
      <c r="J53" s="116"/>
      <c r="K53" s="116"/>
      <c r="L53" s="117"/>
      <c r="M53" s="116"/>
      <c r="N53" s="116"/>
      <c r="O53" s="116"/>
      <c r="P53" s="116"/>
      <c r="Q53" s="116"/>
      <c r="R53" s="116"/>
    </row>
    <row r="54">
      <c r="A54" s="116"/>
      <c r="B54" s="116"/>
      <c r="C54" s="116"/>
      <c r="D54" s="116"/>
      <c r="E54" s="116"/>
      <c r="F54" s="116"/>
      <c r="G54" s="116"/>
      <c r="H54" s="116"/>
      <c r="I54" s="117"/>
      <c r="J54" s="116"/>
      <c r="K54" s="116"/>
      <c r="L54" s="117"/>
      <c r="M54" s="116"/>
      <c r="N54" s="116"/>
      <c r="O54" s="116"/>
      <c r="P54" s="116"/>
      <c r="Q54" s="116"/>
      <c r="R54" s="116"/>
    </row>
    <row r="55">
      <c r="A55" s="116"/>
      <c r="B55" s="116"/>
      <c r="C55" s="116"/>
      <c r="D55" s="116"/>
      <c r="E55" s="116"/>
      <c r="F55" s="116"/>
      <c r="G55" s="116"/>
      <c r="H55" s="116"/>
      <c r="I55" s="117"/>
      <c r="J55" s="116"/>
      <c r="K55" s="116"/>
      <c r="L55" s="117"/>
      <c r="M55" s="116"/>
      <c r="N55" s="116"/>
      <c r="O55" s="116"/>
      <c r="P55" s="116"/>
      <c r="Q55" s="116"/>
      <c r="R55" s="116"/>
    </row>
    <row r="56">
      <c r="A56" s="116"/>
      <c r="B56" s="116"/>
      <c r="C56" s="116"/>
      <c r="D56" s="116"/>
      <c r="E56" s="116"/>
      <c r="F56" s="116"/>
      <c r="G56" s="116"/>
      <c r="H56" s="116"/>
      <c r="I56" s="117"/>
      <c r="J56" s="116"/>
      <c r="K56" s="116"/>
      <c r="L56" s="117"/>
      <c r="M56" s="116"/>
      <c r="N56" s="116"/>
      <c r="O56" s="116"/>
      <c r="P56" s="116"/>
      <c r="Q56" s="116"/>
      <c r="R56" s="116"/>
    </row>
    <row r="57">
      <c r="A57" s="116"/>
      <c r="B57" s="116"/>
      <c r="C57" s="116"/>
      <c r="D57" s="116"/>
      <c r="E57" s="116"/>
      <c r="F57" s="116"/>
      <c r="G57" s="116"/>
      <c r="H57" s="116"/>
      <c r="I57" s="117"/>
      <c r="J57" s="116"/>
      <c r="K57" s="116"/>
      <c r="L57" s="117"/>
      <c r="M57" s="116"/>
      <c r="N57" s="116"/>
      <c r="O57" s="116"/>
      <c r="P57" s="116"/>
      <c r="Q57" s="116"/>
      <c r="R57" s="116"/>
    </row>
    <row r="58">
      <c r="A58" s="116"/>
      <c r="B58" s="116"/>
      <c r="C58" s="116"/>
      <c r="D58" s="116"/>
      <c r="E58" s="116"/>
      <c r="F58" s="116"/>
      <c r="G58" s="116"/>
      <c r="H58" s="116"/>
      <c r="I58" s="117"/>
      <c r="J58" s="116"/>
      <c r="K58" s="116"/>
      <c r="L58" s="117"/>
      <c r="M58" s="116"/>
      <c r="N58" s="116"/>
      <c r="O58" s="116"/>
      <c r="P58" s="116"/>
      <c r="Q58" s="116"/>
      <c r="R58" s="116"/>
    </row>
    <row r="59">
      <c r="A59" s="116"/>
      <c r="B59" s="116"/>
      <c r="C59" s="116"/>
      <c r="D59" s="116"/>
      <c r="E59" s="116"/>
      <c r="F59" s="116"/>
      <c r="G59" s="116"/>
      <c r="H59" s="116"/>
      <c r="I59" s="117"/>
      <c r="J59" s="116"/>
      <c r="K59" s="116"/>
      <c r="L59" s="117"/>
      <c r="M59" s="116"/>
      <c r="N59" s="116"/>
      <c r="O59" s="116"/>
      <c r="P59" s="116"/>
      <c r="Q59" s="116"/>
      <c r="R59" s="116"/>
    </row>
    <row r="60">
      <c r="A60" s="116"/>
      <c r="B60" s="116"/>
      <c r="C60" s="116"/>
      <c r="D60" s="116"/>
      <c r="E60" s="116"/>
      <c r="F60" s="116"/>
      <c r="G60" s="116"/>
      <c r="H60" s="116"/>
      <c r="I60" s="117"/>
      <c r="J60" s="116"/>
      <c r="K60" s="116"/>
      <c r="L60" s="117"/>
      <c r="M60" s="116"/>
      <c r="N60" s="116"/>
      <c r="O60" s="116"/>
      <c r="P60" s="116"/>
      <c r="Q60" s="116"/>
      <c r="R60" s="116"/>
    </row>
    <row r="61">
      <c r="A61" s="116"/>
      <c r="B61" s="116"/>
      <c r="C61" s="116"/>
      <c r="D61" s="116"/>
      <c r="E61" s="116"/>
      <c r="F61" s="116"/>
      <c r="G61" s="116"/>
      <c r="H61" s="116"/>
      <c r="I61" s="117"/>
      <c r="J61" s="116"/>
      <c r="K61" s="116"/>
      <c r="L61" s="117"/>
      <c r="M61" s="116"/>
      <c r="N61" s="116"/>
      <c r="O61" s="116"/>
      <c r="P61" s="116"/>
      <c r="Q61" s="116"/>
      <c r="R61" s="116"/>
    </row>
    <row r="62">
      <c r="A62" s="116"/>
      <c r="B62" s="116"/>
      <c r="C62" s="116"/>
      <c r="D62" s="116"/>
      <c r="E62" s="116"/>
      <c r="F62" s="116"/>
      <c r="G62" s="116"/>
      <c r="H62" s="116"/>
      <c r="I62" s="117"/>
      <c r="J62" s="116"/>
      <c r="K62" s="116"/>
      <c r="L62" s="117"/>
      <c r="M62" s="116"/>
      <c r="N62" s="116"/>
      <c r="O62" s="116"/>
      <c r="P62" s="116"/>
      <c r="Q62" s="116"/>
      <c r="R62" s="116"/>
    </row>
    <row r="63">
      <c r="A63" s="116"/>
      <c r="B63" s="116"/>
      <c r="C63" s="116"/>
      <c r="D63" s="116"/>
      <c r="E63" s="116"/>
      <c r="F63" s="116"/>
      <c r="G63" s="116"/>
      <c r="H63" s="116"/>
      <c r="I63" s="117"/>
      <c r="J63" s="116"/>
      <c r="K63" s="116"/>
      <c r="L63" s="117"/>
      <c r="M63" s="116"/>
      <c r="N63" s="116"/>
      <c r="O63" s="116"/>
      <c r="P63" s="116"/>
      <c r="Q63" s="116"/>
      <c r="R63" s="116"/>
    </row>
    <row r="64">
      <c r="A64" s="116"/>
      <c r="B64" s="116"/>
      <c r="C64" s="116"/>
      <c r="D64" s="116"/>
      <c r="E64" s="116"/>
      <c r="F64" s="116"/>
      <c r="G64" s="116"/>
      <c r="H64" s="116"/>
      <c r="I64" s="117"/>
      <c r="J64" s="116"/>
      <c r="K64" s="116"/>
      <c r="L64" s="117"/>
      <c r="M64" s="116"/>
      <c r="N64" s="116"/>
      <c r="O64" s="116"/>
      <c r="P64" s="116"/>
      <c r="Q64" s="116"/>
      <c r="R64" s="116"/>
    </row>
    <row r="65">
      <c r="A65" s="116"/>
      <c r="B65" s="116"/>
      <c r="C65" s="116"/>
      <c r="D65" s="116"/>
      <c r="E65" s="116"/>
      <c r="F65" s="116"/>
      <c r="G65" s="116"/>
      <c r="H65" s="116"/>
      <c r="I65" s="117"/>
      <c r="J65" s="116"/>
      <c r="K65" s="116"/>
      <c r="L65" s="117"/>
      <c r="M65" s="116"/>
      <c r="N65" s="116"/>
      <c r="O65" s="116"/>
      <c r="P65" s="116"/>
      <c r="Q65" s="116"/>
      <c r="R65" s="116"/>
    </row>
    <row r="66">
      <c r="A66" s="116"/>
      <c r="B66" s="116"/>
      <c r="C66" s="116"/>
      <c r="D66" s="116"/>
      <c r="E66" s="116"/>
      <c r="F66" s="116"/>
      <c r="G66" s="116"/>
      <c r="H66" s="116"/>
      <c r="I66" s="117"/>
      <c r="J66" s="116"/>
      <c r="K66" s="116"/>
      <c r="L66" s="117"/>
      <c r="M66" s="116"/>
      <c r="N66" s="116"/>
      <c r="O66" s="116"/>
      <c r="P66" s="116"/>
      <c r="Q66" s="116"/>
      <c r="R66" s="116"/>
    </row>
    <row r="67">
      <c r="A67" s="116"/>
      <c r="B67" s="116"/>
      <c r="C67" s="116"/>
      <c r="D67" s="116"/>
      <c r="E67" s="116"/>
      <c r="F67" s="116"/>
      <c r="G67" s="116"/>
      <c r="H67" s="116"/>
      <c r="I67" s="117"/>
      <c r="J67" s="116"/>
      <c r="K67" s="116"/>
      <c r="L67" s="117"/>
      <c r="M67" s="116"/>
      <c r="N67" s="116"/>
      <c r="O67" s="116"/>
      <c r="P67" s="116"/>
      <c r="Q67" s="116"/>
      <c r="R67" s="116"/>
    </row>
    <row r="68">
      <c r="A68" s="116"/>
      <c r="B68" s="116"/>
      <c r="C68" s="116"/>
      <c r="D68" s="116"/>
      <c r="E68" s="116"/>
      <c r="F68" s="116"/>
      <c r="G68" s="116"/>
      <c r="H68" s="116"/>
      <c r="I68" s="117"/>
      <c r="J68" s="116"/>
      <c r="K68" s="116"/>
      <c r="L68" s="117"/>
      <c r="M68" s="116"/>
      <c r="N68" s="116"/>
      <c r="O68" s="116"/>
      <c r="P68" s="116"/>
      <c r="Q68" s="116"/>
      <c r="R68" s="116"/>
    </row>
    <row r="69">
      <c r="A69" s="116"/>
      <c r="B69" s="116"/>
      <c r="C69" s="116"/>
      <c r="D69" s="116"/>
      <c r="E69" s="116"/>
      <c r="F69" s="116"/>
      <c r="G69" s="116"/>
      <c r="H69" s="116"/>
      <c r="I69" s="117"/>
      <c r="J69" s="116"/>
      <c r="K69" s="116"/>
      <c r="L69" s="117"/>
      <c r="M69" s="116"/>
      <c r="N69" s="116"/>
      <c r="O69" s="116"/>
      <c r="P69" s="116"/>
      <c r="Q69" s="116"/>
      <c r="R69" s="116"/>
    </row>
    <row r="70">
      <c r="A70" s="116"/>
      <c r="B70" s="116"/>
      <c r="C70" s="116"/>
      <c r="D70" s="116"/>
      <c r="E70" s="116"/>
      <c r="F70" s="116"/>
      <c r="G70" s="116"/>
      <c r="H70" s="116"/>
      <c r="I70" s="117"/>
      <c r="J70" s="116"/>
      <c r="K70" s="116"/>
      <c r="L70" s="117"/>
      <c r="M70" s="116"/>
      <c r="N70" s="116"/>
      <c r="O70" s="116"/>
      <c r="P70" s="116"/>
      <c r="Q70" s="116"/>
      <c r="R70" s="116"/>
    </row>
    <row r="71">
      <c r="A71" s="116"/>
      <c r="B71" s="116"/>
      <c r="C71" s="116"/>
      <c r="D71" s="116"/>
      <c r="E71" s="116"/>
      <c r="F71" s="116"/>
      <c r="G71" s="116"/>
      <c r="H71" s="116"/>
      <c r="I71" s="117"/>
      <c r="J71" s="116"/>
      <c r="K71" s="116"/>
      <c r="L71" s="117"/>
      <c r="M71" s="116"/>
      <c r="N71" s="116"/>
      <c r="O71" s="116"/>
      <c r="P71" s="116"/>
      <c r="Q71" s="116"/>
      <c r="R71" s="116"/>
    </row>
    <row r="72">
      <c r="A72" s="116"/>
      <c r="B72" s="116"/>
      <c r="C72" s="116"/>
      <c r="D72" s="116"/>
      <c r="E72" s="116"/>
      <c r="F72" s="116"/>
      <c r="G72" s="116"/>
      <c r="H72" s="116"/>
      <c r="I72" s="117"/>
      <c r="J72" s="116"/>
      <c r="K72" s="116"/>
      <c r="L72" s="117"/>
      <c r="M72" s="116"/>
      <c r="N72" s="116"/>
      <c r="O72" s="116"/>
      <c r="P72" s="116"/>
      <c r="Q72" s="116"/>
      <c r="R72" s="116"/>
    </row>
    <row r="73">
      <c r="A73" s="116"/>
      <c r="B73" s="116"/>
      <c r="C73" s="116"/>
      <c r="D73" s="116"/>
      <c r="E73" s="116"/>
      <c r="F73" s="116"/>
      <c r="G73" s="116"/>
      <c r="H73" s="116"/>
      <c r="I73" s="117"/>
      <c r="J73" s="116"/>
      <c r="K73" s="116"/>
      <c r="L73" s="117"/>
      <c r="M73" s="116"/>
      <c r="N73" s="116"/>
      <c r="O73" s="116"/>
      <c r="P73" s="116"/>
      <c r="Q73" s="116"/>
      <c r="R73" s="116"/>
    </row>
    <row r="74">
      <c r="A74" s="116"/>
      <c r="B74" s="116"/>
      <c r="C74" s="116"/>
      <c r="D74" s="116"/>
      <c r="E74" s="116"/>
      <c r="F74" s="116"/>
      <c r="G74" s="116"/>
      <c r="H74" s="116"/>
      <c r="I74" s="117"/>
      <c r="J74" s="116"/>
      <c r="K74" s="116"/>
      <c r="L74" s="117"/>
      <c r="M74" s="116"/>
      <c r="N74" s="116"/>
      <c r="O74" s="116"/>
      <c r="P74" s="116"/>
      <c r="Q74" s="116"/>
      <c r="R74" s="116"/>
    </row>
    <row r="75">
      <c r="A75" s="116"/>
      <c r="B75" s="116"/>
      <c r="C75" s="116"/>
      <c r="D75" s="116"/>
      <c r="E75" s="116"/>
      <c r="F75" s="116"/>
      <c r="G75" s="116"/>
      <c r="H75" s="116"/>
      <c r="I75" s="117"/>
      <c r="J75" s="116"/>
      <c r="K75" s="116"/>
      <c r="L75" s="117"/>
      <c r="M75" s="116"/>
      <c r="N75" s="116"/>
      <c r="O75" s="116"/>
      <c r="P75" s="116"/>
      <c r="Q75" s="116"/>
      <c r="R75" s="116"/>
    </row>
    <row r="76">
      <c r="A76" s="116"/>
      <c r="B76" s="116"/>
      <c r="C76" s="116"/>
      <c r="D76" s="116"/>
      <c r="E76" s="116"/>
      <c r="F76" s="116"/>
      <c r="G76" s="116"/>
      <c r="H76" s="116"/>
      <c r="I76" s="117"/>
      <c r="J76" s="116"/>
      <c r="K76" s="116"/>
      <c r="L76" s="117"/>
      <c r="M76" s="116"/>
      <c r="N76" s="116"/>
      <c r="O76" s="116"/>
      <c r="P76" s="116"/>
      <c r="Q76" s="116"/>
      <c r="R76" s="116"/>
    </row>
    <row r="77">
      <c r="A77" s="116"/>
      <c r="B77" s="116"/>
      <c r="C77" s="116"/>
      <c r="D77" s="116"/>
      <c r="E77" s="116"/>
      <c r="F77" s="116"/>
      <c r="G77" s="116"/>
      <c r="H77" s="116"/>
      <c r="I77" s="117"/>
      <c r="J77" s="116"/>
      <c r="K77" s="116"/>
      <c r="L77" s="117"/>
      <c r="M77" s="116"/>
      <c r="N77" s="116"/>
      <c r="O77" s="116"/>
      <c r="P77" s="116"/>
      <c r="Q77" s="116"/>
      <c r="R77" s="116"/>
    </row>
    <row r="78">
      <c r="A78" s="116"/>
      <c r="B78" s="116"/>
      <c r="C78" s="116"/>
      <c r="D78" s="116"/>
      <c r="E78" s="116"/>
      <c r="F78" s="116"/>
      <c r="G78" s="116"/>
      <c r="H78" s="116"/>
      <c r="I78" s="117"/>
      <c r="J78" s="116"/>
      <c r="K78" s="116"/>
      <c r="L78" s="117"/>
      <c r="M78" s="116"/>
      <c r="N78" s="116"/>
      <c r="O78" s="116"/>
      <c r="P78" s="116"/>
      <c r="Q78" s="116"/>
      <c r="R78" s="116"/>
    </row>
    <row r="79">
      <c r="A79" s="116"/>
      <c r="B79" s="116"/>
      <c r="C79" s="116"/>
      <c r="D79" s="116"/>
      <c r="E79" s="116"/>
      <c r="F79" s="116"/>
      <c r="G79" s="116"/>
      <c r="H79" s="116"/>
      <c r="I79" s="117"/>
      <c r="J79" s="116"/>
      <c r="K79" s="116"/>
      <c r="L79" s="117"/>
      <c r="M79" s="116"/>
      <c r="N79" s="116"/>
      <c r="O79" s="116"/>
      <c r="P79" s="116"/>
      <c r="Q79" s="116"/>
      <c r="R79" s="116"/>
    </row>
    <row r="80">
      <c r="A80" s="116"/>
      <c r="B80" s="116"/>
      <c r="C80" s="116"/>
      <c r="D80" s="116"/>
      <c r="E80" s="116"/>
      <c r="F80" s="116"/>
      <c r="G80" s="116"/>
      <c r="H80" s="116"/>
      <c r="I80" s="117"/>
      <c r="J80" s="116"/>
      <c r="K80" s="116"/>
      <c r="L80" s="117"/>
      <c r="M80" s="116"/>
      <c r="N80" s="116"/>
      <c r="O80" s="116"/>
      <c r="P80" s="116"/>
      <c r="Q80" s="116"/>
      <c r="R80" s="116"/>
    </row>
    <row r="81">
      <c r="A81" s="116"/>
      <c r="B81" s="116"/>
      <c r="C81" s="116"/>
      <c r="D81" s="116"/>
      <c r="E81" s="116"/>
      <c r="F81" s="116"/>
      <c r="G81" s="116"/>
      <c r="H81" s="116"/>
      <c r="I81" s="117"/>
      <c r="J81" s="116"/>
      <c r="K81" s="116"/>
      <c r="L81" s="117"/>
      <c r="M81" s="116"/>
      <c r="N81" s="116"/>
      <c r="O81" s="116"/>
      <c r="P81" s="116"/>
      <c r="Q81" s="116"/>
      <c r="R81" s="116"/>
    </row>
    <row r="82">
      <c r="A82" s="116"/>
      <c r="B82" s="116"/>
      <c r="C82" s="116"/>
      <c r="D82" s="116"/>
      <c r="E82" s="116"/>
      <c r="F82" s="116"/>
      <c r="G82" s="116"/>
      <c r="H82" s="116"/>
      <c r="I82" s="117"/>
      <c r="J82" s="116"/>
      <c r="K82" s="116"/>
      <c r="L82" s="117"/>
      <c r="M82" s="116"/>
      <c r="N82" s="116"/>
      <c r="O82" s="116"/>
      <c r="P82" s="116"/>
      <c r="Q82" s="116"/>
      <c r="R82" s="116"/>
    </row>
    <row r="83">
      <c r="A83" s="116"/>
      <c r="B83" s="116"/>
      <c r="C83" s="116"/>
      <c r="D83" s="116"/>
      <c r="E83" s="116"/>
      <c r="F83" s="116"/>
      <c r="G83" s="116"/>
      <c r="H83" s="116"/>
      <c r="I83" s="117"/>
      <c r="J83" s="116"/>
      <c r="K83" s="116"/>
      <c r="L83" s="117"/>
      <c r="M83" s="116"/>
      <c r="N83" s="116"/>
      <c r="O83" s="116"/>
      <c r="P83" s="116"/>
      <c r="Q83" s="116"/>
      <c r="R83" s="116"/>
    </row>
    <row r="84">
      <c r="A84" s="116"/>
      <c r="B84" s="116"/>
      <c r="C84" s="116"/>
      <c r="D84" s="116"/>
      <c r="E84" s="116"/>
      <c r="F84" s="116"/>
      <c r="G84" s="116"/>
      <c r="H84" s="116"/>
      <c r="I84" s="117"/>
      <c r="J84" s="116"/>
      <c r="K84" s="116"/>
      <c r="L84" s="117"/>
      <c r="M84" s="116"/>
      <c r="N84" s="116"/>
      <c r="O84" s="116"/>
      <c r="P84" s="116"/>
      <c r="Q84" s="116"/>
      <c r="R84" s="116"/>
    </row>
    <row r="85">
      <c r="A85" s="116"/>
      <c r="B85" s="116"/>
      <c r="C85" s="116"/>
      <c r="D85" s="116"/>
      <c r="E85" s="116"/>
      <c r="F85" s="116"/>
      <c r="G85" s="116"/>
      <c r="H85" s="116"/>
      <c r="I85" s="117"/>
      <c r="J85" s="116"/>
      <c r="K85" s="116"/>
      <c r="L85" s="117"/>
      <c r="M85" s="116"/>
      <c r="N85" s="116"/>
      <c r="O85" s="116"/>
      <c r="P85" s="116"/>
      <c r="Q85" s="116"/>
      <c r="R85" s="116"/>
    </row>
    <row r="86">
      <c r="A86" s="116"/>
      <c r="B86" s="116"/>
      <c r="C86" s="116"/>
      <c r="D86" s="116"/>
      <c r="E86" s="116"/>
      <c r="F86" s="116"/>
      <c r="G86" s="116"/>
      <c r="H86" s="116"/>
      <c r="I86" s="117"/>
      <c r="J86" s="116"/>
      <c r="K86" s="116"/>
      <c r="L86" s="117"/>
      <c r="M86" s="116"/>
      <c r="N86" s="116"/>
      <c r="O86" s="116"/>
      <c r="P86" s="116"/>
      <c r="Q86" s="116"/>
      <c r="R86" s="116"/>
    </row>
    <row r="87">
      <c r="A87" s="116"/>
      <c r="B87" s="116"/>
      <c r="C87" s="116"/>
      <c r="D87" s="116"/>
      <c r="E87" s="116"/>
      <c r="F87" s="116"/>
      <c r="G87" s="116"/>
      <c r="H87" s="116"/>
      <c r="I87" s="117"/>
      <c r="J87" s="116"/>
      <c r="K87" s="116"/>
      <c r="L87" s="117"/>
      <c r="M87" s="116"/>
      <c r="N87" s="116"/>
      <c r="O87" s="116"/>
      <c r="P87" s="116"/>
      <c r="Q87" s="116"/>
      <c r="R87" s="116"/>
    </row>
    <row r="88">
      <c r="A88" s="116"/>
      <c r="B88" s="116"/>
      <c r="C88" s="116"/>
      <c r="D88" s="116"/>
      <c r="E88" s="116"/>
      <c r="F88" s="116"/>
      <c r="G88" s="116"/>
      <c r="H88" s="116"/>
      <c r="I88" s="117"/>
      <c r="J88" s="116"/>
      <c r="K88" s="116"/>
      <c r="L88" s="117"/>
      <c r="M88" s="116"/>
      <c r="N88" s="116"/>
      <c r="O88" s="116"/>
      <c r="P88" s="116"/>
      <c r="Q88" s="116"/>
      <c r="R88" s="116"/>
    </row>
    <row r="89">
      <c r="A89" s="116"/>
      <c r="B89" s="116"/>
      <c r="C89" s="116"/>
      <c r="D89" s="116"/>
      <c r="E89" s="116"/>
      <c r="F89" s="116"/>
      <c r="G89" s="116"/>
      <c r="H89" s="116"/>
      <c r="I89" s="117"/>
      <c r="J89" s="116"/>
      <c r="K89" s="116"/>
      <c r="L89" s="117"/>
      <c r="M89" s="116"/>
      <c r="N89" s="116"/>
      <c r="O89" s="116"/>
      <c r="P89" s="116"/>
      <c r="Q89" s="116"/>
      <c r="R89" s="116"/>
    </row>
    <row r="90">
      <c r="A90" s="116"/>
      <c r="B90" s="116"/>
      <c r="C90" s="116"/>
      <c r="D90" s="116"/>
      <c r="E90" s="116"/>
      <c r="F90" s="116"/>
      <c r="G90" s="116"/>
      <c r="H90" s="116"/>
      <c r="I90" s="117"/>
      <c r="J90" s="116"/>
      <c r="K90" s="116"/>
      <c r="L90" s="117"/>
      <c r="M90" s="116"/>
      <c r="N90" s="116"/>
      <c r="O90" s="116"/>
      <c r="P90" s="116"/>
      <c r="Q90" s="116"/>
      <c r="R90" s="116"/>
    </row>
    <row r="91">
      <c r="A91" s="116"/>
      <c r="B91" s="116"/>
      <c r="C91" s="116"/>
      <c r="D91" s="116"/>
      <c r="E91" s="116"/>
      <c r="F91" s="116"/>
      <c r="G91" s="116"/>
      <c r="H91" s="116"/>
      <c r="I91" s="117"/>
      <c r="J91" s="116"/>
      <c r="K91" s="116"/>
      <c r="L91" s="117"/>
      <c r="M91" s="116"/>
      <c r="N91" s="116"/>
      <c r="O91" s="116"/>
      <c r="P91" s="116"/>
      <c r="Q91" s="116"/>
      <c r="R91" s="116"/>
    </row>
    <row r="92">
      <c r="A92" s="116"/>
      <c r="B92" s="116"/>
      <c r="C92" s="116"/>
      <c r="D92" s="116"/>
      <c r="E92" s="116"/>
      <c r="F92" s="116"/>
      <c r="G92" s="116"/>
      <c r="H92" s="116"/>
      <c r="I92" s="117"/>
      <c r="J92" s="116"/>
      <c r="K92" s="116"/>
      <c r="L92" s="117"/>
      <c r="M92" s="116"/>
      <c r="N92" s="116"/>
      <c r="O92" s="116"/>
      <c r="P92" s="116"/>
      <c r="Q92" s="116"/>
      <c r="R92" s="116"/>
    </row>
    <row r="93">
      <c r="A93" s="116"/>
      <c r="B93" s="116"/>
      <c r="C93" s="116"/>
      <c r="D93" s="116"/>
      <c r="E93" s="116"/>
      <c r="F93" s="116"/>
      <c r="G93" s="116"/>
      <c r="H93" s="116"/>
      <c r="I93" s="117"/>
      <c r="J93" s="116"/>
      <c r="K93" s="116"/>
      <c r="L93" s="117"/>
      <c r="M93" s="116"/>
      <c r="N93" s="116"/>
      <c r="O93" s="116"/>
      <c r="P93" s="116"/>
      <c r="Q93" s="116"/>
      <c r="R93" s="116"/>
    </row>
    <row r="94">
      <c r="A94" s="116"/>
      <c r="B94" s="116"/>
      <c r="C94" s="116"/>
      <c r="D94" s="116"/>
      <c r="E94" s="116"/>
      <c r="F94" s="116"/>
      <c r="G94" s="116"/>
      <c r="H94" s="116"/>
      <c r="I94" s="117"/>
      <c r="J94" s="116"/>
      <c r="K94" s="116"/>
      <c r="L94" s="117"/>
      <c r="M94" s="116"/>
      <c r="N94" s="116"/>
      <c r="O94" s="116"/>
      <c r="P94" s="116"/>
      <c r="Q94" s="116"/>
      <c r="R94" s="116"/>
    </row>
    <row r="95">
      <c r="A95" s="116"/>
      <c r="B95" s="116"/>
      <c r="C95" s="116"/>
      <c r="D95" s="116"/>
      <c r="E95" s="116"/>
      <c r="F95" s="116"/>
      <c r="G95" s="116"/>
      <c r="H95" s="116"/>
      <c r="I95" s="117"/>
      <c r="J95" s="116"/>
      <c r="K95" s="116"/>
      <c r="L95" s="117"/>
      <c r="M95" s="116"/>
      <c r="N95" s="116"/>
      <c r="O95" s="116"/>
      <c r="P95" s="116"/>
      <c r="Q95" s="116"/>
      <c r="R95" s="116"/>
    </row>
    <row r="96">
      <c r="A96" s="116"/>
      <c r="B96" s="116"/>
      <c r="C96" s="116"/>
      <c r="D96" s="116"/>
      <c r="E96" s="116"/>
      <c r="F96" s="116"/>
      <c r="G96" s="116"/>
      <c r="H96" s="116"/>
      <c r="I96" s="117"/>
      <c r="J96" s="116"/>
      <c r="K96" s="116"/>
      <c r="L96" s="117"/>
      <c r="M96" s="116"/>
      <c r="N96" s="116"/>
      <c r="O96" s="116"/>
      <c r="P96" s="116"/>
      <c r="Q96" s="116"/>
      <c r="R96" s="116"/>
    </row>
    <row r="97">
      <c r="A97" s="116"/>
      <c r="B97" s="116"/>
      <c r="C97" s="116"/>
      <c r="D97" s="116"/>
      <c r="E97" s="116"/>
      <c r="F97" s="116"/>
      <c r="G97" s="116"/>
      <c r="H97" s="116"/>
      <c r="I97" s="117"/>
      <c r="J97" s="116"/>
      <c r="K97" s="116"/>
      <c r="L97" s="117"/>
      <c r="M97" s="116"/>
      <c r="N97" s="116"/>
      <c r="O97" s="116"/>
      <c r="P97" s="116"/>
      <c r="Q97" s="116"/>
      <c r="R97" s="116"/>
    </row>
    <row r="98">
      <c r="A98" s="116"/>
      <c r="B98" s="116"/>
      <c r="C98" s="116"/>
      <c r="D98" s="116"/>
      <c r="E98" s="116"/>
      <c r="F98" s="116"/>
      <c r="G98" s="116"/>
      <c r="H98" s="116"/>
      <c r="I98" s="117"/>
      <c r="J98" s="116"/>
      <c r="K98" s="116"/>
      <c r="L98" s="117"/>
      <c r="M98" s="116"/>
      <c r="N98" s="116"/>
      <c r="O98" s="116"/>
      <c r="P98" s="116"/>
      <c r="Q98" s="116"/>
      <c r="R98" s="116"/>
    </row>
    <row r="99">
      <c r="A99" s="116"/>
      <c r="B99" s="116"/>
      <c r="C99" s="116"/>
      <c r="D99" s="116"/>
      <c r="E99" s="116"/>
      <c r="F99" s="116"/>
      <c r="G99" s="116"/>
      <c r="H99" s="116"/>
      <c r="I99" s="117"/>
      <c r="J99" s="116"/>
      <c r="K99" s="116"/>
      <c r="L99" s="117"/>
      <c r="M99" s="116"/>
      <c r="N99" s="116"/>
      <c r="O99" s="116"/>
      <c r="P99" s="116"/>
      <c r="Q99" s="116"/>
      <c r="R99" s="116"/>
    </row>
    <row r="100">
      <c r="A100" s="116"/>
      <c r="B100" s="116"/>
      <c r="C100" s="116"/>
      <c r="D100" s="116"/>
      <c r="E100" s="116"/>
      <c r="F100" s="116"/>
      <c r="G100" s="116"/>
      <c r="H100" s="116"/>
      <c r="I100" s="117"/>
      <c r="J100" s="116"/>
      <c r="K100" s="116"/>
      <c r="L100" s="117"/>
      <c r="M100" s="116"/>
      <c r="N100" s="116"/>
      <c r="O100" s="116"/>
      <c r="P100" s="116"/>
      <c r="Q100" s="116"/>
      <c r="R100" s="116"/>
    </row>
    <row r="101">
      <c r="A101" s="116"/>
      <c r="B101" s="116"/>
      <c r="C101" s="116"/>
      <c r="D101" s="116"/>
      <c r="E101" s="116"/>
      <c r="F101" s="116"/>
      <c r="G101" s="116"/>
      <c r="H101" s="116"/>
      <c r="I101" s="117"/>
      <c r="J101" s="116"/>
      <c r="K101" s="116"/>
      <c r="L101" s="117"/>
      <c r="M101" s="116"/>
      <c r="N101" s="116"/>
      <c r="O101" s="116"/>
      <c r="P101" s="116"/>
      <c r="Q101" s="116"/>
      <c r="R101" s="116"/>
    </row>
    <row r="102">
      <c r="A102" s="116"/>
      <c r="B102" s="116"/>
      <c r="C102" s="116"/>
      <c r="D102" s="116"/>
      <c r="E102" s="116"/>
      <c r="F102" s="116"/>
      <c r="G102" s="116"/>
      <c r="H102" s="116"/>
      <c r="I102" s="117"/>
      <c r="J102" s="116"/>
      <c r="K102" s="116"/>
      <c r="L102" s="117"/>
      <c r="M102" s="116"/>
      <c r="N102" s="116"/>
      <c r="O102" s="116"/>
      <c r="P102" s="116"/>
      <c r="Q102" s="116"/>
      <c r="R102" s="116"/>
    </row>
    <row r="103">
      <c r="A103" s="116"/>
      <c r="B103" s="116"/>
      <c r="C103" s="116"/>
      <c r="D103" s="116"/>
      <c r="E103" s="116"/>
      <c r="F103" s="116"/>
      <c r="G103" s="116"/>
      <c r="H103" s="116"/>
      <c r="I103" s="117"/>
      <c r="J103" s="116"/>
      <c r="K103" s="116"/>
      <c r="L103" s="117"/>
      <c r="M103" s="116"/>
      <c r="N103" s="116"/>
      <c r="O103" s="116"/>
      <c r="P103" s="116"/>
      <c r="Q103" s="116"/>
      <c r="R103" s="116"/>
    </row>
    <row r="104">
      <c r="A104" s="116"/>
      <c r="B104" s="116"/>
      <c r="C104" s="116"/>
      <c r="D104" s="116"/>
      <c r="E104" s="116"/>
      <c r="F104" s="116"/>
      <c r="G104" s="116"/>
      <c r="H104" s="116"/>
      <c r="I104" s="117"/>
      <c r="J104" s="116"/>
      <c r="K104" s="116"/>
      <c r="L104" s="117"/>
      <c r="M104" s="116"/>
      <c r="N104" s="116"/>
      <c r="O104" s="116"/>
      <c r="P104" s="116"/>
      <c r="Q104" s="116"/>
      <c r="R104" s="116"/>
    </row>
    <row r="105">
      <c r="A105" s="116"/>
      <c r="B105" s="116"/>
      <c r="C105" s="116"/>
      <c r="D105" s="116"/>
      <c r="E105" s="116"/>
      <c r="F105" s="116"/>
      <c r="G105" s="116"/>
      <c r="H105" s="116"/>
      <c r="I105" s="117"/>
      <c r="J105" s="116"/>
      <c r="K105" s="116"/>
      <c r="L105" s="117"/>
      <c r="M105" s="116"/>
      <c r="N105" s="116"/>
      <c r="O105" s="116"/>
      <c r="P105" s="116"/>
      <c r="Q105" s="116"/>
      <c r="R105" s="116"/>
    </row>
    <row r="106">
      <c r="A106" s="116"/>
      <c r="B106" s="116"/>
      <c r="C106" s="116"/>
      <c r="D106" s="116"/>
      <c r="E106" s="116"/>
      <c r="F106" s="116"/>
      <c r="G106" s="116"/>
      <c r="H106" s="116"/>
      <c r="I106" s="117"/>
      <c r="J106" s="116"/>
      <c r="K106" s="116"/>
      <c r="L106" s="117"/>
      <c r="M106" s="116"/>
      <c r="N106" s="116"/>
      <c r="O106" s="116"/>
      <c r="P106" s="116"/>
      <c r="Q106" s="116"/>
      <c r="R106" s="116"/>
    </row>
    <row r="107">
      <c r="A107" s="116"/>
      <c r="B107" s="116"/>
      <c r="C107" s="116"/>
      <c r="D107" s="116"/>
      <c r="E107" s="116"/>
      <c r="F107" s="116"/>
      <c r="G107" s="116"/>
      <c r="H107" s="116"/>
      <c r="I107" s="117"/>
      <c r="J107" s="116"/>
      <c r="K107" s="116"/>
      <c r="L107" s="117"/>
      <c r="M107" s="116"/>
      <c r="N107" s="116"/>
      <c r="O107" s="116"/>
      <c r="P107" s="116"/>
      <c r="Q107" s="116"/>
      <c r="R107" s="116"/>
    </row>
    <row r="108">
      <c r="A108" s="116"/>
      <c r="B108" s="116"/>
      <c r="C108" s="116"/>
      <c r="D108" s="116"/>
      <c r="E108" s="116"/>
      <c r="F108" s="116"/>
      <c r="G108" s="116"/>
      <c r="H108" s="116"/>
      <c r="I108" s="117"/>
      <c r="J108" s="116"/>
      <c r="K108" s="116"/>
      <c r="L108" s="117"/>
      <c r="M108" s="116"/>
      <c r="N108" s="116"/>
      <c r="O108" s="116"/>
      <c r="P108" s="116"/>
      <c r="Q108" s="116"/>
      <c r="R108" s="116"/>
    </row>
    <row r="109">
      <c r="A109" s="116"/>
      <c r="B109" s="116"/>
      <c r="C109" s="116"/>
      <c r="D109" s="116"/>
      <c r="E109" s="116"/>
      <c r="F109" s="116"/>
      <c r="G109" s="116"/>
      <c r="H109" s="116"/>
      <c r="I109" s="117"/>
      <c r="J109" s="116"/>
      <c r="K109" s="116"/>
      <c r="L109" s="117"/>
      <c r="M109" s="116"/>
      <c r="N109" s="116"/>
      <c r="O109" s="116"/>
      <c r="P109" s="116"/>
      <c r="Q109" s="116"/>
      <c r="R109" s="116"/>
    </row>
    <row r="110">
      <c r="A110" s="116"/>
      <c r="B110" s="116"/>
      <c r="C110" s="116"/>
      <c r="D110" s="116"/>
      <c r="E110" s="116"/>
      <c r="F110" s="116"/>
      <c r="G110" s="116"/>
      <c r="H110" s="116"/>
      <c r="I110" s="117"/>
      <c r="J110" s="116"/>
      <c r="K110" s="116"/>
      <c r="L110" s="117"/>
      <c r="M110" s="116"/>
      <c r="N110" s="116"/>
      <c r="O110" s="116"/>
      <c r="P110" s="116"/>
      <c r="Q110" s="116"/>
      <c r="R110" s="116"/>
    </row>
    <row r="111">
      <c r="A111" s="116"/>
      <c r="B111" s="116"/>
      <c r="C111" s="116"/>
      <c r="D111" s="116"/>
      <c r="E111" s="116"/>
      <c r="F111" s="116"/>
      <c r="G111" s="116"/>
      <c r="H111" s="116"/>
      <c r="I111" s="117"/>
      <c r="J111" s="116"/>
      <c r="K111" s="116"/>
      <c r="L111" s="117"/>
      <c r="M111" s="116"/>
      <c r="N111" s="116"/>
      <c r="O111" s="116"/>
      <c r="P111" s="116"/>
      <c r="Q111" s="116"/>
      <c r="R111" s="116"/>
    </row>
    <row r="112">
      <c r="A112" s="116"/>
      <c r="B112" s="116"/>
      <c r="C112" s="116"/>
      <c r="D112" s="116"/>
      <c r="E112" s="116"/>
      <c r="F112" s="116"/>
      <c r="G112" s="116"/>
      <c r="H112" s="116"/>
      <c r="I112" s="117"/>
      <c r="J112" s="116"/>
      <c r="K112" s="116"/>
      <c r="L112" s="117"/>
      <c r="M112" s="116"/>
      <c r="N112" s="116"/>
      <c r="O112" s="116"/>
      <c r="P112" s="116"/>
      <c r="Q112" s="116"/>
      <c r="R112" s="116"/>
    </row>
    <row r="113">
      <c r="A113" s="116"/>
      <c r="B113" s="116"/>
      <c r="C113" s="116"/>
      <c r="D113" s="116"/>
      <c r="E113" s="116"/>
      <c r="F113" s="116"/>
      <c r="G113" s="116"/>
      <c r="H113" s="116"/>
      <c r="I113" s="117"/>
      <c r="J113" s="116"/>
      <c r="K113" s="116"/>
      <c r="L113" s="117"/>
      <c r="M113" s="116"/>
      <c r="N113" s="116"/>
      <c r="O113" s="116"/>
      <c r="P113" s="116"/>
      <c r="Q113" s="116"/>
      <c r="R113" s="116"/>
    </row>
    <row r="114">
      <c r="A114" s="116"/>
      <c r="B114" s="116"/>
      <c r="C114" s="116"/>
      <c r="D114" s="116"/>
      <c r="E114" s="116"/>
      <c r="F114" s="116"/>
      <c r="G114" s="116"/>
      <c r="H114" s="116"/>
      <c r="I114" s="117"/>
      <c r="J114" s="116"/>
      <c r="K114" s="116"/>
      <c r="L114" s="117"/>
      <c r="M114" s="116"/>
      <c r="N114" s="116"/>
      <c r="O114" s="116"/>
      <c r="P114" s="116"/>
      <c r="Q114" s="116"/>
      <c r="R114" s="116"/>
    </row>
    <row r="115">
      <c r="A115" s="116"/>
      <c r="B115" s="116"/>
      <c r="C115" s="116"/>
      <c r="D115" s="116"/>
      <c r="E115" s="116"/>
      <c r="F115" s="116"/>
      <c r="G115" s="116"/>
      <c r="H115" s="116"/>
      <c r="I115" s="117"/>
      <c r="J115" s="116"/>
      <c r="K115" s="116"/>
      <c r="L115" s="117"/>
      <c r="M115" s="116"/>
      <c r="N115" s="116"/>
      <c r="O115" s="116"/>
      <c r="P115" s="116"/>
      <c r="Q115" s="116"/>
      <c r="R115" s="116"/>
    </row>
    <row r="116">
      <c r="A116" s="116"/>
      <c r="B116" s="116"/>
      <c r="C116" s="116"/>
      <c r="D116" s="116"/>
      <c r="E116" s="116"/>
      <c r="F116" s="116"/>
      <c r="G116" s="116"/>
      <c r="H116" s="116"/>
      <c r="I116" s="117"/>
      <c r="J116" s="116"/>
      <c r="K116" s="116"/>
      <c r="L116" s="117"/>
      <c r="M116" s="116"/>
      <c r="N116" s="116"/>
      <c r="O116" s="116"/>
      <c r="P116" s="116"/>
      <c r="Q116" s="116"/>
      <c r="R116" s="116"/>
    </row>
    <row r="117">
      <c r="A117" s="116"/>
      <c r="B117" s="116"/>
      <c r="C117" s="116"/>
      <c r="D117" s="116"/>
      <c r="E117" s="116"/>
      <c r="F117" s="116"/>
      <c r="G117" s="116"/>
      <c r="H117" s="116"/>
      <c r="I117" s="117"/>
      <c r="J117" s="116"/>
      <c r="K117" s="116"/>
      <c r="L117" s="117"/>
      <c r="M117" s="116"/>
      <c r="N117" s="116"/>
      <c r="O117" s="116"/>
      <c r="P117" s="116"/>
      <c r="Q117" s="116"/>
      <c r="R117" s="116"/>
    </row>
    <row r="118">
      <c r="A118" s="116"/>
      <c r="B118" s="116"/>
      <c r="C118" s="116"/>
      <c r="D118" s="116"/>
      <c r="E118" s="116"/>
      <c r="F118" s="116"/>
      <c r="G118" s="116"/>
      <c r="H118" s="116"/>
      <c r="I118" s="117"/>
      <c r="J118" s="116"/>
      <c r="K118" s="116"/>
      <c r="L118" s="117"/>
      <c r="M118" s="116"/>
      <c r="N118" s="116"/>
      <c r="O118" s="116"/>
      <c r="P118" s="116"/>
      <c r="Q118" s="116"/>
      <c r="R118" s="116"/>
    </row>
    <row r="119">
      <c r="A119" s="116"/>
      <c r="B119" s="116"/>
      <c r="C119" s="116"/>
      <c r="D119" s="116"/>
      <c r="E119" s="116"/>
      <c r="F119" s="116"/>
      <c r="G119" s="116"/>
      <c r="H119" s="116"/>
      <c r="I119" s="117"/>
      <c r="J119" s="116"/>
      <c r="K119" s="116"/>
      <c r="L119" s="117"/>
      <c r="M119" s="116"/>
      <c r="N119" s="116"/>
      <c r="O119" s="116"/>
      <c r="P119" s="116"/>
      <c r="Q119" s="116"/>
      <c r="R119" s="116"/>
    </row>
    <row r="120">
      <c r="A120" s="116"/>
      <c r="B120" s="116"/>
      <c r="C120" s="116"/>
      <c r="D120" s="116"/>
      <c r="E120" s="116"/>
      <c r="F120" s="116"/>
      <c r="G120" s="116"/>
      <c r="H120" s="116"/>
      <c r="I120" s="117"/>
      <c r="J120" s="116"/>
      <c r="K120" s="116"/>
      <c r="L120" s="117"/>
      <c r="M120" s="116"/>
      <c r="N120" s="116"/>
      <c r="O120" s="116"/>
      <c r="P120" s="116"/>
      <c r="Q120" s="116"/>
      <c r="R120" s="116"/>
    </row>
    <row r="121">
      <c r="A121" s="116"/>
      <c r="B121" s="116"/>
      <c r="C121" s="116"/>
      <c r="D121" s="116"/>
      <c r="E121" s="116"/>
      <c r="F121" s="116"/>
      <c r="G121" s="116"/>
      <c r="H121" s="116"/>
      <c r="I121" s="117"/>
      <c r="J121" s="116"/>
      <c r="K121" s="116"/>
      <c r="L121" s="117"/>
      <c r="M121" s="116"/>
      <c r="N121" s="116"/>
      <c r="O121" s="116"/>
      <c r="P121" s="116"/>
      <c r="Q121" s="116"/>
      <c r="R121" s="116"/>
    </row>
    <row r="122">
      <c r="A122" s="116"/>
      <c r="B122" s="116"/>
      <c r="C122" s="116"/>
      <c r="D122" s="116"/>
      <c r="E122" s="116"/>
      <c r="F122" s="116"/>
      <c r="G122" s="116"/>
      <c r="H122" s="116"/>
      <c r="I122" s="117"/>
      <c r="J122" s="116"/>
      <c r="K122" s="116"/>
      <c r="L122" s="117"/>
      <c r="M122" s="116"/>
      <c r="N122" s="116"/>
      <c r="O122" s="116"/>
      <c r="P122" s="116"/>
      <c r="Q122" s="116"/>
      <c r="R122" s="116"/>
    </row>
    <row r="123">
      <c r="A123" s="116"/>
      <c r="B123" s="116"/>
      <c r="C123" s="116"/>
      <c r="D123" s="116"/>
      <c r="E123" s="116"/>
      <c r="F123" s="116"/>
      <c r="G123" s="116"/>
      <c r="H123" s="116"/>
      <c r="I123" s="117"/>
      <c r="J123" s="116"/>
      <c r="K123" s="116"/>
      <c r="L123" s="117"/>
      <c r="M123" s="116"/>
      <c r="N123" s="116"/>
      <c r="O123" s="116"/>
      <c r="P123" s="116"/>
      <c r="Q123" s="116"/>
      <c r="R123" s="116"/>
    </row>
    <row r="124">
      <c r="A124" s="116"/>
      <c r="B124" s="116"/>
      <c r="C124" s="116"/>
      <c r="D124" s="116"/>
      <c r="E124" s="116"/>
      <c r="F124" s="116"/>
      <c r="G124" s="116"/>
      <c r="H124" s="116"/>
      <c r="I124" s="117"/>
      <c r="J124" s="116"/>
      <c r="K124" s="116"/>
      <c r="L124" s="117"/>
      <c r="M124" s="116"/>
      <c r="N124" s="116"/>
      <c r="O124" s="116"/>
      <c r="P124" s="116"/>
      <c r="Q124" s="116"/>
      <c r="R124" s="116"/>
    </row>
    <row r="125">
      <c r="A125" s="116"/>
      <c r="B125" s="116"/>
      <c r="C125" s="116"/>
      <c r="D125" s="116"/>
      <c r="E125" s="116"/>
      <c r="F125" s="116"/>
      <c r="G125" s="116"/>
      <c r="H125" s="116"/>
      <c r="I125" s="117"/>
      <c r="J125" s="116"/>
      <c r="K125" s="116"/>
      <c r="L125" s="117"/>
      <c r="M125" s="116"/>
      <c r="N125" s="116"/>
      <c r="O125" s="116"/>
      <c r="P125" s="116"/>
      <c r="Q125" s="116"/>
      <c r="R125" s="116"/>
    </row>
    <row r="126">
      <c r="A126" s="116"/>
      <c r="B126" s="116"/>
      <c r="C126" s="116"/>
      <c r="D126" s="116"/>
      <c r="E126" s="116"/>
      <c r="F126" s="116"/>
      <c r="G126" s="116"/>
      <c r="H126" s="116"/>
      <c r="I126" s="117"/>
      <c r="J126" s="116"/>
      <c r="K126" s="116"/>
      <c r="L126" s="117"/>
      <c r="M126" s="116"/>
      <c r="N126" s="116"/>
      <c r="O126" s="116"/>
      <c r="P126" s="116"/>
      <c r="Q126" s="116"/>
      <c r="R126" s="116"/>
    </row>
    <row r="127">
      <c r="A127" s="116"/>
      <c r="B127" s="116"/>
      <c r="C127" s="116"/>
      <c r="D127" s="116"/>
      <c r="E127" s="116"/>
      <c r="F127" s="116"/>
      <c r="G127" s="116"/>
      <c r="H127" s="116"/>
      <c r="I127" s="117"/>
      <c r="J127" s="116"/>
      <c r="K127" s="116"/>
      <c r="L127" s="117"/>
      <c r="M127" s="116"/>
      <c r="N127" s="116"/>
      <c r="O127" s="116"/>
      <c r="P127" s="116"/>
      <c r="Q127" s="116"/>
      <c r="R127" s="116"/>
    </row>
    <row r="128">
      <c r="A128" s="116"/>
      <c r="B128" s="116"/>
      <c r="C128" s="116"/>
      <c r="D128" s="116"/>
      <c r="E128" s="116"/>
      <c r="F128" s="116"/>
      <c r="G128" s="116"/>
      <c r="H128" s="116"/>
      <c r="I128" s="117"/>
      <c r="J128" s="116"/>
      <c r="K128" s="116"/>
      <c r="L128" s="117"/>
      <c r="M128" s="116"/>
      <c r="N128" s="116"/>
      <c r="O128" s="116"/>
      <c r="P128" s="116"/>
      <c r="Q128" s="116"/>
      <c r="R128" s="116"/>
    </row>
    <row r="129">
      <c r="A129" s="116"/>
      <c r="B129" s="116"/>
      <c r="C129" s="116"/>
      <c r="D129" s="116"/>
      <c r="E129" s="116"/>
      <c r="F129" s="116"/>
      <c r="G129" s="116"/>
      <c r="H129" s="116"/>
      <c r="I129" s="117"/>
      <c r="J129" s="116"/>
      <c r="K129" s="116"/>
      <c r="L129" s="117"/>
      <c r="M129" s="116"/>
      <c r="N129" s="116"/>
      <c r="O129" s="116"/>
      <c r="P129" s="116"/>
      <c r="Q129" s="116"/>
      <c r="R129" s="116"/>
    </row>
    <row r="130">
      <c r="A130" s="116"/>
      <c r="B130" s="116"/>
      <c r="C130" s="116"/>
      <c r="D130" s="116"/>
      <c r="E130" s="116"/>
      <c r="F130" s="116"/>
      <c r="G130" s="116"/>
      <c r="H130" s="116"/>
      <c r="I130" s="117"/>
      <c r="J130" s="116"/>
      <c r="K130" s="116"/>
      <c r="L130" s="117"/>
      <c r="M130" s="116"/>
      <c r="N130" s="116"/>
      <c r="O130" s="116"/>
      <c r="P130" s="116"/>
      <c r="Q130" s="116"/>
      <c r="R130" s="116"/>
    </row>
    <row r="131">
      <c r="A131" s="116"/>
      <c r="B131" s="116"/>
      <c r="C131" s="116"/>
      <c r="D131" s="116"/>
      <c r="E131" s="116"/>
      <c r="F131" s="116"/>
      <c r="G131" s="116"/>
      <c r="H131" s="116"/>
      <c r="I131" s="117"/>
      <c r="J131" s="116"/>
      <c r="K131" s="116"/>
      <c r="L131" s="117"/>
      <c r="M131" s="116"/>
      <c r="N131" s="116"/>
      <c r="O131" s="116"/>
      <c r="P131" s="116"/>
      <c r="Q131" s="116"/>
      <c r="R131" s="116"/>
    </row>
    <row r="132">
      <c r="A132" s="116"/>
      <c r="B132" s="116"/>
      <c r="C132" s="116"/>
      <c r="D132" s="116"/>
      <c r="E132" s="116"/>
      <c r="F132" s="116"/>
      <c r="G132" s="116"/>
      <c r="H132" s="116"/>
      <c r="I132" s="117"/>
      <c r="J132" s="116"/>
      <c r="K132" s="116"/>
      <c r="L132" s="117"/>
      <c r="M132" s="116"/>
      <c r="N132" s="116"/>
      <c r="O132" s="116"/>
      <c r="P132" s="116"/>
      <c r="Q132" s="116"/>
      <c r="R132" s="116"/>
    </row>
    <row r="133">
      <c r="A133" s="116"/>
      <c r="B133" s="116"/>
      <c r="C133" s="116"/>
      <c r="D133" s="116"/>
      <c r="E133" s="116"/>
      <c r="F133" s="116"/>
      <c r="G133" s="116"/>
      <c r="H133" s="116"/>
      <c r="I133" s="117"/>
      <c r="J133" s="116"/>
      <c r="K133" s="116"/>
      <c r="L133" s="117"/>
      <c r="M133" s="116"/>
      <c r="N133" s="116"/>
      <c r="O133" s="116"/>
      <c r="P133" s="116"/>
      <c r="Q133" s="116"/>
      <c r="R133" s="116"/>
    </row>
    <row r="134">
      <c r="A134" s="116"/>
      <c r="B134" s="116"/>
      <c r="C134" s="116"/>
      <c r="D134" s="116"/>
      <c r="E134" s="116"/>
      <c r="F134" s="116"/>
      <c r="G134" s="116"/>
      <c r="H134" s="116"/>
      <c r="I134" s="117"/>
      <c r="J134" s="116"/>
      <c r="K134" s="116"/>
      <c r="L134" s="117"/>
      <c r="M134" s="116"/>
      <c r="N134" s="116"/>
      <c r="O134" s="116"/>
      <c r="P134" s="116"/>
      <c r="Q134" s="116"/>
      <c r="R134" s="116"/>
    </row>
    <row r="135">
      <c r="A135" s="116"/>
      <c r="B135" s="116"/>
      <c r="C135" s="116"/>
      <c r="D135" s="116"/>
      <c r="E135" s="116"/>
      <c r="F135" s="116"/>
      <c r="G135" s="116"/>
      <c r="H135" s="116"/>
      <c r="I135" s="117"/>
      <c r="J135" s="116"/>
      <c r="K135" s="116"/>
      <c r="L135" s="117"/>
      <c r="M135" s="116"/>
      <c r="N135" s="116"/>
      <c r="O135" s="116"/>
      <c r="P135" s="116"/>
      <c r="Q135" s="116"/>
      <c r="R135" s="116"/>
    </row>
    <row r="136">
      <c r="A136" s="116"/>
      <c r="B136" s="116"/>
      <c r="C136" s="116"/>
      <c r="D136" s="116"/>
      <c r="E136" s="116"/>
      <c r="F136" s="116"/>
      <c r="G136" s="116"/>
      <c r="H136" s="116"/>
      <c r="I136" s="117"/>
      <c r="J136" s="116"/>
      <c r="K136" s="116"/>
      <c r="L136" s="117"/>
      <c r="M136" s="116"/>
      <c r="N136" s="116"/>
      <c r="O136" s="116"/>
      <c r="P136" s="116"/>
      <c r="Q136" s="116"/>
      <c r="R136" s="116"/>
    </row>
    <row r="137">
      <c r="A137" s="116"/>
      <c r="B137" s="116"/>
      <c r="C137" s="116"/>
      <c r="D137" s="116"/>
      <c r="E137" s="116"/>
      <c r="F137" s="116"/>
      <c r="G137" s="116"/>
      <c r="H137" s="116"/>
      <c r="I137" s="117"/>
      <c r="J137" s="116"/>
      <c r="K137" s="116"/>
      <c r="L137" s="117"/>
      <c r="M137" s="116"/>
      <c r="N137" s="116"/>
      <c r="O137" s="116"/>
      <c r="P137" s="116"/>
      <c r="Q137" s="116"/>
      <c r="R137" s="116"/>
    </row>
    <row r="138">
      <c r="A138" s="116"/>
      <c r="B138" s="116"/>
      <c r="C138" s="116"/>
      <c r="D138" s="116"/>
      <c r="E138" s="116"/>
      <c r="F138" s="116"/>
      <c r="G138" s="116"/>
      <c r="H138" s="116"/>
      <c r="I138" s="117"/>
      <c r="J138" s="116"/>
      <c r="K138" s="116"/>
      <c r="L138" s="117"/>
      <c r="M138" s="116"/>
      <c r="N138" s="116"/>
      <c r="O138" s="116"/>
      <c r="P138" s="116"/>
      <c r="Q138" s="116"/>
      <c r="R138" s="116"/>
    </row>
    <row r="139">
      <c r="A139" s="116"/>
      <c r="B139" s="116"/>
      <c r="C139" s="116"/>
      <c r="D139" s="116"/>
      <c r="E139" s="116"/>
      <c r="F139" s="116"/>
      <c r="G139" s="116"/>
      <c r="H139" s="116"/>
      <c r="I139" s="117"/>
      <c r="J139" s="116"/>
      <c r="K139" s="116"/>
      <c r="L139" s="117"/>
      <c r="M139" s="116"/>
      <c r="N139" s="116"/>
      <c r="O139" s="116"/>
      <c r="P139" s="116"/>
      <c r="Q139" s="116"/>
      <c r="R139" s="116"/>
    </row>
    <row r="140">
      <c r="A140" s="116"/>
      <c r="B140" s="116"/>
      <c r="C140" s="116"/>
      <c r="D140" s="116"/>
      <c r="E140" s="116"/>
      <c r="F140" s="116"/>
      <c r="G140" s="116"/>
      <c r="H140" s="116"/>
      <c r="I140" s="117"/>
      <c r="J140" s="116"/>
      <c r="K140" s="116"/>
      <c r="L140" s="117"/>
      <c r="M140" s="116"/>
      <c r="N140" s="116"/>
      <c r="O140" s="116"/>
      <c r="P140" s="116"/>
      <c r="Q140" s="116"/>
      <c r="R140" s="116"/>
    </row>
    <row r="141">
      <c r="A141" s="116"/>
      <c r="B141" s="116"/>
      <c r="C141" s="116"/>
      <c r="D141" s="116"/>
      <c r="E141" s="116"/>
      <c r="F141" s="116"/>
      <c r="G141" s="116"/>
      <c r="H141" s="116"/>
      <c r="I141" s="117"/>
      <c r="J141" s="116"/>
      <c r="K141" s="116"/>
      <c r="L141" s="117"/>
      <c r="M141" s="116"/>
      <c r="N141" s="116"/>
      <c r="O141" s="116"/>
      <c r="P141" s="116"/>
      <c r="Q141" s="116"/>
      <c r="R141" s="116"/>
    </row>
    <row r="142">
      <c r="A142" s="116"/>
      <c r="B142" s="116"/>
      <c r="C142" s="116"/>
      <c r="D142" s="116"/>
      <c r="E142" s="116"/>
      <c r="F142" s="116"/>
      <c r="G142" s="116"/>
      <c r="H142" s="116"/>
      <c r="I142" s="117"/>
      <c r="J142" s="116"/>
      <c r="K142" s="116"/>
      <c r="L142" s="117"/>
      <c r="M142" s="116"/>
      <c r="N142" s="116"/>
      <c r="O142" s="116"/>
      <c r="P142" s="116"/>
      <c r="Q142" s="116"/>
      <c r="R142" s="116"/>
    </row>
    <row r="143">
      <c r="A143" s="116"/>
      <c r="B143" s="116"/>
      <c r="C143" s="116"/>
      <c r="D143" s="116"/>
      <c r="E143" s="116"/>
      <c r="F143" s="116"/>
      <c r="G143" s="116"/>
      <c r="H143" s="116"/>
      <c r="I143" s="117"/>
      <c r="J143" s="116"/>
      <c r="K143" s="116"/>
      <c r="L143" s="117"/>
      <c r="M143" s="116"/>
      <c r="N143" s="116"/>
      <c r="O143" s="116"/>
      <c r="P143" s="116"/>
      <c r="Q143" s="116"/>
      <c r="R143" s="116"/>
    </row>
    <row r="144">
      <c r="A144" s="116"/>
      <c r="B144" s="116"/>
      <c r="C144" s="116"/>
      <c r="D144" s="116"/>
      <c r="E144" s="116"/>
      <c r="F144" s="116"/>
      <c r="G144" s="116"/>
      <c r="H144" s="116"/>
      <c r="I144" s="117"/>
      <c r="J144" s="116"/>
      <c r="K144" s="116"/>
      <c r="L144" s="117"/>
      <c r="M144" s="116"/>
      <c r="N144" s="116"/>
      <c r="O144" s="116"/>
      <c r="P144" s="116"/>
      <c r="Q144" s="116"/>
      <c r="R144" s="116"/>
    </row>
    <row r="145">
      <c r="A145" s="116"/>
      <c r="B145" s="116"/>
      <c r="C145" s="116"/>
      <c r="D145" s="116"/>
      <c r="E145" s="116"/>
      <c r="F145" s="116"/>
      <c r="G145" s="116"/>
      <c r="H145" s="116"/>
      <c r="I145" s="117"/>
      <c r="J145" s="116"/>
      <c r="K145" s="116"/>
      <c r="L145" s="117"/>
      <c r="M145" s="116"/>
      <c r="N145" s="116"/>
      <c r="O145" s="116"/>
      <c r="P145" s="116"/>
      <c r="Q145" s="116"/>
      <c r="R145" s="116"/>
    </row>
    <row r="146">
      <c r="A146" s="116"/>
      <c r="B146" s="116"/>
      <c r="C146" s="116"/>
      <c r="D146" s="116"/>
      <c r="E146" s="116"/>
      <c r="F146" s="116"/>
      <c r="G146" s="116"/>
      <c r="H146" s="116"/>
      <c r="I146" s="117"/>
      <c r="J146" s="116"/>
      <c r="K146" s="116"/>
      <c r="L146" s="117"/>
      <c r="M146" s="116"/>
      <c r="N146" s="116"/>
      <c r="O146" s="116"/>
      <c r="P146" s="116"/>
      <c r="Q146" s="116"/>
      <c r="R146" s="116"/>
    </row>
    <row r="147">
      <c r="A147" s="116"/>
      <c r="B147" s="116"/>
      <c r="C147" s="116"/>
      <c r="D147" s="116"/>
      <c r="E147" s="116"/>
      <c r="F147" s="116"/>
      <c r="G147" s="116"/>
      <c r="H147" s="116"/>
      <c r="I147" s="117"/>
      <c r="J147" s="116"/>
      <c r="K147" s="116"/>
      <c r="L147" s="117"/>
      <c r="M147" s="116"/>
      <c r="N147" s="116"/>
      <c r="O147" s="116"/>
      <c r="P147" s="116"/>
      <c r="Q147" s="116"/>
      <c r="R147" s="116"/>
    </row>
    <row r="148">
      <c r="A148" s="116"/>
      <c r="B148" s="116"/>
      <c r="C148" s="116"/>
      <c r="D148" s="116"/>
      <c r="E148" s="116"/>
      <c r="F148" s="116"/>
      <c r="G148" s="116"/>
      <c r="H148" s="116"/>
      <c r="I148" s="117"/>
      <c r="J148" s="116"/>
      <c r="K148" s="116"/>
      <c r="L148" s="117"/>
      <c r="M148" s="116"/>
      <c r="N148" s="116"/>
      <c r="O148" s="116"/>
      <c r="P148" s="116"/>
      <c r="Q148" s="116"/>
      <c r="R148" s="116"/>
    </row>
    <row r="149">
      <c r="A149" s="116"/>
      <c r="B149" s="116"/>
      <c r="C149" s="116"/>
      <c r="D149" s="116"/>
      <c r="E149" s="116"/>
      <c r="F149" s="116"/>
      <c r="G149" s="116"/>
      <c r="H149" s="116"/>
      <c r="I149" s="117"/>
      <c r="J149" s="116"/>
      <c r="K149" s="116"/>
      <c r="L149" s="117"/>
      <c r="M149" s="116"/>
      <c r="N149" s="116"/>
      <c r="O149" s="116"/>
      <c r="P149" s="116"/>
      <c r="Q149" s="116"/>
      <c r="R149" s="116"/>
    </row>
    <row r="150">
      <c r="A150" s="116"/>
      <c r="B150" s="116"/>
      <c r="C150" s="116"/>
      <c r="D150" s="116"/>
      <c r="E150" s="116"/>
      <c r="F150" s="116"/>
      <c r="G150" s="116"/>
      <c r="H150" s="116"/>
      <c r="I150" s="117"/>
      <c r="J150" s="116"/>
      <c r="K150" s="116"/>
      <c r="L150" s="117"/>
      <c r="M150" s="116"/>
      <c r="N150" s="116"/>
      <c r="O150" s="116"/>
      <c r="P150" s="116"/>
      <c r="Q150" s="116"/>
      <c r="R150" s="116"/>
    </row>
    <row r="151">
      <c r="A151" s="116"/>
      <c r="B151" s="116"/>
      <c r="C151" s="116"/>
      <c r="D151" s="116"/>
      <c r="E151" s="116"/>
      <c r="F151" s="116"/>
      <c r="G151" s="116"/>
      <c r="H151" s="116"/>
      <c r="I151" s="117"/>
      <c r="J151" s="116"/>
      <c r="K151" s="116"/>
      <c r="L151" s="117"/>
      <c r="M151" s="116"/>
      <c r="N151" s="116"/>
      <c r="O151" s="116"/>
      <c r="P151" s="116"/>
      <c r="Q151" s="116"/>
      <c r="R151" s="116"/>
    </row>
    <row r="152">
      <c r="A152" s="116"/>
      <c r="B152" s="116"/>
      <c r="C152" s="116"/>
      <c r="D152" s="116"/>
      <c r="E152" s="116"/>
      <c r="F152" s="116"/>
      <c r="G152" s="116"/>
      <c r="H152" s="116"/>
      <c r="I152" s="117"/>
      <c r="J152" s="116"/>
      <c r="K152" s="116"/>
      <c r="L152" s="117"/>
      <c r="M152" s="116"/>
      <c r="N152" s="116"/>
      <c r="O152" s="116"/>
      <c r="P152" s="116"/>
      <c r="Q152" s="116"/>
      <c r="R152" s="116"/>
    </row>
    <row r="153">
      <c r="A153" s="116"/>
      <c r="B153" s="116"/>
      <c r="C153" s="116"/>
      <c r="D153" s="116"/>
      <c r="E153" s="116"/>
      <c r="F153" s="116"/>
      <c r="G153" s="116"/>
      <c r="H153" s="116"/>
      <c r="I153" s="117"/>
      <c r="J153" s="116"/>
      <c r="K153" s="116"/>
      <c r="L153" s="117"/>
      <c r="M153" s="116"/>
      <c r="N153" s="116"/>
      <c r="O153" s="116"/>
      <c r="P153" s="116"/>
      <c r="Q153" s="116"/>
      <c r="R153" s="116"/>
    </row>
    <row r="154">
      <c r="A154" s="116"/>
      <c r="B154" s="116"/>
      <c r="C154" s="116"/>
      <c r="D154" s="116"/>
      <c r="E154" s="116"/>
      <c r="F154" s="116"/>
      <c r="G154" s="116"/>
      <c r="H154" s="116"/>
      <c r="I154" s="117"/>
      <c r="J154" s="116"/>
      <c r="K154" s="116"/>
      <c r="L154" s="117"/>
      <c r="M154" s="116"/>
      <c r="N154" s="116"/>
      <c r="O154" s="116"/>
      <c r="P154" s="116"/>
      <c r="Q154" s="116"/>
      <c r="R154" s="116"/>
    </row>
    <row r="155">
      <c r="A155" s="116"/>
      <c r="B155" s="116"/>
      <c r="C155" s="116"/>
      <c r="D155" s="116"/>
      <c r="E155" s="116"/>
      <c r="F155" s="116"/>
      <c r="G155" s="116"/>
      <c r="H155" s="116"/>
      <c r="I155" s="117"/>
      <c r="J155" s="116"/>
      <c r="K155" s="116"/>
      <c r="L155" s="117"/>
      <c r="M155" s="116"/>
      <c r="N155" s="116"/>
      <c r="O155" s="116"/>
      <c r="P155" s="116"/>
      <c r="Q155" s="116"/>
      <c r="R155" s="116"/>
    </row>
    <row r="156">
      <c r="A156" s="116"/>
      <c r="B156" s="116"/>
      <c r="C156" s="116"/>
      <c r="D156" s="116"/>
      <c r="E156" s="116"/>
      <c r="F156" s="116"/>
      <c r="G156" s="116"/>
      <c r="H156" s="116"/>
      <c r="I156" s="117"/>
      <c r="J156" s="116"/>
      <c r="K156" s="116"/>
      <c r="L156" s="117"/>
      <c r="M156" s="116"/>
      <c r="N156" s="116"/>
      <c r="O156" s="116"/>
      <c r="P156" s="116"/>
      <c r="Q156" s="116"/>
      <c r="R156" s="116"/>
    </row>
    <row r="157">
      <c r="A157" s="116"/>
      <c r="B157" s="116"/>
      <c r="C157" s="116"/>
      <c r="D157" s="116"/>
      <c r="E157" s="116"/>
      <c r="F157" s="116"/>
      <c r="G157" s="116"/>
      <c r="H157" s="116"/>
      <c r="I157" s="117"/>
      <c r="J157" s="116"/>
      <c r="K157" s="116"/>
      <c r="L157" s="117"/>
      <c r="M157" s="116"/>
      <c r="N157" s="116"/>
      <c r="O157" s="116"/>
      <c r="P157" s="116"/>
      <c r="Q157" s="116"/>
      <c r="R157" s="116"/>
    </row>
    <row r="158">
      <c r="A158" s="116"/>
      <c r="B158" s="116"/>
      <c r="C158" s="116"/>
      <c r="D158" s="116"/>
      <c r="E158" s="116"/>
      <c r="F158" s="116"/>
      <c r="G158" s="116"/>
      <c r="H158" s="116"/>
      <c r="I158" s="117"/>
      <c r="J158" s="116"/>
      <c r="K158" s="116"/>
      <c r="L158" s="117"/>
      <c r="M158" s="116"/>
      <c r="N158" s="116"/>
      <c r="O158" s="116"/>
      <c r="P158" s="116"/>
      <c r="Q158" s="116"/>
      <c r="R158" s="116"/>
    </row>
    <row r="159">
      <c r="A159" s="116"/>
      <c r="B159" s="116"/>
      <c r="C159" s="116"/>
      <c r="D159" s="116"/>
      <c r="E159" s="116"/>
      <c r="F159" s="116"/>
      <c r="G159" s="116"/>
      <c r="H159" s="116"/>
      <c r="I159" s="117"/>
      <c r="J159" s="116"/>
      <c r="K159" s="116"/>
      <c r="L159" s="117"/>
      <c r="M159" s="116"/>
      <c r="N159" s="116"/>
      <c r="O159" s="116"/>
      <c r="P159" s="116"/>
      <c r="Q159" s="116"/>
      <c r="R159" s="116"/>
    </row>
    <row r="160">
      <c r="A160" s="116"/>
      <c r="B160" s="116"/>
      <c r="C160" s="116"/>
      <c r="D160" s="116"/>
      <c r="E160" s="116"/>
      <c r="F160" s="116"/>
      <c r="G160" s="116"/>
      <c r="H160" s="116"/>
      <c r="I160" s="117"/>
      <c r="J160" s="116"/>
      <c r="K160" s="116"/>
      <c r="L160" s="117"/>
      <c r="M160" s="116"/>
      <c r="N160" s="116"/>
      <c r="O160" s="116"/>
      <c r="P160" s="116"/>
      <c r="Q160" s="116"/>
      <c r="R160" s="116"/>
    </row>
    <row r="161">
      <c r="A161" s="116"/>
      <c r="B161" s="116"/>
      <c r="C161" s="116"/>
      <c r="D161" s="116"/>
      <c r="E161" s="116"/>
      <c r="F161" s="116"/>
      <c r="G161" s="116"/>
      <c r="H161" s="116"/>
      <c r="I161" s="117"/>
      <c r="J161" s="116"/>
      <c r="K161" s="116"/>
      <c r="L161" s="117"/>
      <c r="M161" s="116"/>
      <c r="N161" s="116"/>
      <c r="O161" s="116"/>
      <c r="P161" s="116"/>
      <c r="Q161" s="116"/>
      <c r="R161" s="116"/>
    </row>
    <row r="162">
      <c r="A162" s="116"/>
      <c r="B162" s="116"/>
      <c r="C162" s="116"/>
      <c r="D162" s="116"/>
      <c r="E162" s="116"/>
      <c r="F162" s="116"/>
      <c r="G162" s="116"/>
      <c r="H162" s="116"/>
      <c r="I162" s="117"/>
      <c r="J162" s="116"/>
      <c r="K162" s="116"/>
      <c r="L162" s="117"/>
      <c r="M162" s="116"/>
      <c r="N162" s="116"/>
      <c r="O162" s="116"/>
      <c r="P162" s="116"/>
      <c r="Q162" s="116"/>
      <c r="R162" s="116"/>
    </row>
    <row r="163">
      <c r="A163" s="116"/>
      <c r="B163" s="116"/>
      <c r="C163" s="116"/>
      <c r="D163" s="116"/>
      <c r="E163" s="116"/>
      <c r="F163" s="116"/>
      <c r="G163" s="116"/>
      <c r="H163" s="116"/>
      <c r="I163" s="117"/>
      <c r="J163" s="116"/>
      <c r="K163" s="116"/>
      <c r="L163" s="117"/>
      <c r="M163" s="116"/>
      <c r="N163" s="116"/>
      <c r="O163" s="116"/>
      <c r="P163" s="116"/>
      <c r="Q163" s="116"/>
      <c r="R163" s="116"/>
    </row>
    <row r="164">
      <c r="A164" s="116"/>
      <c r="B164" s="116"/>
      <c r="C164" s="116"/>
      <c r="D164" s="116"/>
      <c r="E164" s="116"/>
      <c r="F164" s="116"/>
      <c r="G164" s="116"/>
      <c r="H164" s="116"/>
      <c r="I164" s="117"/>
      <c r="J164" s="116"/>
      <c r="K164" s="116"/>
      <c r="L164" s="117"/>
      <c r="M164" s="116"/>
      <c r="N164" s="116"/>
      <c r="O164" s="116"/>
      <c r="P164" s="116"/>
      <c r="Q164" s="116"/>
      <c r="R164" s="116"/>
    </row>
    <row r="165">
      <c r="A165" s="116"/>
      <c r="B165" s="116"/>
      <c r="C165" s="116"/>
      <c r="D165" s="116"/>
      <c r="E165" s="116"/>
      <c r="F165" s="116"/>
      <c r="G165" s="116"/>
      <c r="H165" s="116"/>
      <c r="I165" s="117"/>
      <c r="J165" s="116"/>
      <c r="K165" s="116"/>
      <c r="L165" s="117"/>
      <c r="M165" s="116"/>
      <c r="N165" s="116"/>
      <c r="O165" s="116"/>
      <c r="P165" s="116"/>
      <c r="Q165" s="116"/>
      <c r="R165" s="116"/>
    </row>
    <row r="166">
      <c r="A166" s="116"/>
      <c r="B166" s="116"/>
      <c r="C166" s="116"/>
      <c r="D166" s="116"/>
      <c r="E166" s="116"/>
      <c r="F166" s="116"/>
      <c r="G166" s="116"/>
      <c r="H166" s="116"/>
      <c r="I166" s="117"/>
      <c r="J166" s="116"/>
      <c r="K166" s="116"/>
      <c r="L166" s="117"/>
      <c r="M166" s="116"/>
      <c r="N166" s="116"/>
      <c r="O166" s="116"/>
      <c r="P166" s="116"/>
      <c r="Q166" s="116"/>
      <c r="R166" s="116"/>
    </row>
    <row r="167">
      <c r="A167" s="116"/>
      <c r="B167" s="116"/>
      <c r="C167" s="116"/>
      <c r="D167" s="116"/>
      <c r="E167" s="116"/>
      <c r="F167" s="116"/>
      <c r="G167" s="116"/>
      <c r="H167" s="116"/>
      <c r="I167" s="117"/>
      <c r="J167" s="116"/>
      <c r="K167" s="116"/>
      <c r="L167" s="117"/>
      <c r="M167" s="116"/>
      <c r="N167" s="116"/>
      <c r="O167" s="116"/>
      <c r="P167" s="116"/>
      <c r="Q167" s="116"/>
      <c r="R167" s="116"/>
    </row>
    <row r="168">
      <c r="A168" s="116"/>
      <c r="B168" s="116"/>
      <c r="C168" s="116"/>
      <c r="D168" s="116"/>
      <c r="E168" s="116"/>
      <c r="F168" s="116"/>
      <c r="G168" s="116"/>
      <c r="H168" s="116"/>
      <c r="I168" s="117"/>
      <c r="J168" s="116"/>
      <c r="K168" s="116"/>
      <c r="L168" s="117"/>
      <c r="M168" s="116"/>
      <c r="N168" s="116"/>
      <c r="O168" s="116"/>
      <c r="P168" s="116"/>
      <c r="Q168" s="116"/>
      <c r="R168" s="116"/>
    </row>
    <row r="169">
      <c r="A169" s="116"/>
      <c r="B169" s="116"/>
      <c r="C169" s="116"/>
      <c r="D169" s="116"/>
      <c r="E169" s="116"/>
      <c r="F169" s="116"/>
      <c r="G169" s="116"/>
      <c r="H169" s="116"/>
      <c r="I169" s="117"/>
      <c r="J169" s="116"/>
      <c r="K169" s="116"/>
      <c r="L169" s="117"/>
      <c r="M169" s="116"/>
      <c r="N169" s="116"/>
      <c r="O169" s="116"/>
      <c r="P169" s="116"/>
      <c r="Q169" s="116"/>
      <c r="R169" s="116"/>
    </row>
    <row r="170">
      <c r="A170" s="116"/>
      <c r="B170" s="116"/>
      <c r="C170" s="116"/>
      <c r="D170" s="116"/>
      <c r="E170" s="116"/>
      <c r="F170" s="116"/>
      <c r="G170" s="116"/>
      <c r="H170" s="116"/>
      <c r="I170" s="117"/>
      <c r="J170" s="116"/>
      <c r="K170" s="116"/>
      <c r="L170" s="117"/>
      <c r="M170" s="116"/>
      <c r="N170" s="116"/>
      <c r="O170" s="116"/>
      <c r="P170" s="116"/>
      <c r="Q170" s="116"/>
      <c r="R170" s="116"/>
    </row>
    <row r="171">
      <c r="A171" s="116"/>
      <c r="B171" s="116"/>
      <c r="C171" s="116"/>
      <c r="D171" s="116"/>
      <c r="E171" s="116"/>
      <c r="F171" s="116"/>
      <c r="G171" s="116"/>
      <c r="H171" s="116"/>
      <c r="I171" s="117"/>
      <c r="J171" s="116"/>
      <c r="K171" s="116"/>
      <c r="L171" s="117"/>
      <c r="M171" s="116"/>
      <c r="N171" s="116"/>
      <c r="O171" s="116"/>
      <c r="P171" s="116"/>
      <c r="Q171" s="116"/>
      <c r="R171" s="116"/>
    </row>
    <row r="172">
      <c r="A172" s="116"/>
      <c r="B172" s="116"/>
      <c r="C172" s="116"/>
      <c r="D172" s="116"/>
      <c r="E172" s="116"/>
      <c r="F172" s="116"/>
      <c r="G172" s="116"/>
      <c r="H172" s="116"/>
      <c r="I172" s="117"/>
      <c r="J172" s="116"/>
      <c r="K172" s="116"/>
      <c r="L172" s="117"/>
      <c r="M172" s="116"/>
      <c r="N172" s="116"/>
      <c r="O172" s="116"/>
      <c r="P172" s="116"/>
      <c r="Q172" s="116"/>
      <c r="R172" s="116"/>
    </row>
    <row r="173">
      <c r="A173" s="116"/>
      <c r="B173" s="116"/>
      <c r="C173" s="116"/>
      <c r="D173" s="116"/>
      <c r="E173" s="116"/>
      <c r="F173" s="116"/>
      <c r="G173" s="116"/>
      <c r="H173" s="116"/>
      <c r="I173" s="117"/>
      <c r="J173" s="116"/>
      <c r="K173" s="116"/>
      <c r="L173" s="117"/>
      <c r="M173" s="116"/>
      <c r="N173" s="116"/>
      <c r="O173" s="116"/>
      <c r="P173" s="116"/>
      <c r="Q173" s="116"/>
      <c r="R173" s="116"/>
    </row>
    <row r="174">
      <c r="A174" s="116"/>
      <c r="B174" s="116"/>
      <c r="C174" s="116"/>
      <c r="D174" s="116"/>
      <c r="E174" s="116"/>
      <c r="F174" s="116"/>
      <c r="G174" s="116"/>
      <c r="H174" s="116"/>
      <c r="I174" s="117"/>
      <c r="J174" s="116"/>
      <c r="K174" s="116"/>
      <c r="L174" s="117"/>
      <c r="M174" s="116"/>
      <c r="N174" s="116"/>
      <c r="O174" s="116"/>
      <c r="P174" s="116"/>
      <c r="Q174" s="116"/>
      <c r="R174" s="116"/>
    </row>
    <row r="175">
      <c r="A175" s="116"/>
      <c r="B175" s="116"/>
      <c r="C175" s="116"/>
      <c r="D175" s="116"/>
      <c r="E175" s="116"/>
      <c r="F175" s="116"/>
      <c r="G175" s="116"/>
      <c r="H175" s="116"/>
      <c r="I175" s="117"/>
      <c r="J175" s="116"/>
      <c r="K175" s="116"/>
      <c r="L175" s="117"/>
      <c r="M175" s="116"/>
      <c r="N175" s="116"/>
      <c r="O175" s="116"/>
      <c r="P175" s="116"/>
      <c r="Q175" s="116"/>
      <c r="R175" s="116"/>
    </row>
    <row r="176">
      <c r="A176" s="116"/>
      <c r="B176" s="116"/>
      <c r="C176" s="116"/>
      <c r="D176" s="116"/>
      <c r="E176" s="116"/>
      <c r="F176" s="116"/>
      <c r="G176" s="116"/>
      <c r="H176" s="116"/>
      <c r="I176" s="117"/>
      <c r="J176" s="116"/>
      <c r="K176" s="116"/>
      <c r="L176" s="117"/>
      <c r="M176" s="116"/>
      <c r="N176" s="116"/>
      <c r="O176" s="116"/>
      <c r="P176" s="116"/>
      <c r="Q176" s="116"/>
      <c r="R176" s="116"/>
    </row>
    <row r="177">
      <c r="A177" s="116"/>
      <c r="B177" s="116"/>
      <c r="C177" s="116"/>
      <c r="D177" s="116"/>
      <c r="E177" s="116"/>
      <c r="F177" s="116"/>
      <c r="G177" s="116"/>
      <c r="H177" s="116"/>
      <c r="I177" s="117"/>
      <c r="J177" s="116"/>
      <c r="K177" s="116"/>
      <c r="L177" s="117"/>
      <c r="M177" s="116"/>
      <c r="N177" s="116"/>
      <c r="O177" s="116"/>
      <c r="P177" s="116"/>
      <c r="Q177" s="116"/>
      <c r="R177" s="116"/>
    </row>
    <row r="178">
      <c r="A178" s="116"/>
      <c r="B178" s="116"/>
      <c r="C178" s="116"/>
      <c r="D178" s="116"/>
      <c r="E178" s="116"/>
      <c r="F178" s="116"/>
      <c r="G178" s="116"/>
      <c r="H178" s="116"/>
      <c r="I178" s="117"/>
      <c r="J178" s="116"/>
      <c r="K178" s="116"/>
      <c r="L178" s="117"/>
      <c r="M178" s="116"/>
      <c r="N178" s="116"/>
      <c r="O178" s="116"/>
      <c r="P178" s="116"/>
      <c r="Q178" s="116"/>
      <c r="R178" s="116"/>
    </row>
    <row r="179">
      <c r="A179" s="116"/>
      <c r="B179" s="116"/>
      <c r="C179" s="116"/>
      <c r="D179" s="116"/>
      <c r="E179" s="116"/>
      <c r="F179" s="116"/>
      <c r="G179" s="116"/>
      <c r="H179" s="116"/>
      <c r="I179" s="117"/>
      <c r="J179" s="116"/>
      <c r="K179" s="116"/>
      <c r="L179" s="117"/>
      <c r="M179" s="116"/>
      <c r="N179" s="116"/>
      <c r="O179" s="116"/>
      <c r="P179" s="116"/>
      <c r="Q179" s="116"/>
      <c r="R179" s="116"/>
    </row>
    <row r="180">
      <c r="A180" s="116"/>
      <c r="B180" s="116"/>
      <c r="C180" s="116"/>
      <c r="D180" s="116"/>
      <c r="E180" s="116"/>
      <c r="F180" s="116"/>
      <c r="G180" s="116"/>
      <c r="H180" s="116"/>
      <c r="I180" s="117"/>
      <c r="J180" s="116"/>
      <c r="K180" s="116"/>
      <c r="L180" s="117"/>
      <c r="M180" s="116"/>
      <c r="N180" s="116"/>
      <c r="O180" s="116"/>
      <c r="P180" s="116"/>
      <c r="Q180" s="116"/>
      <c r="R180" s="116"/>
    </row>
    <row r="181">
      <c r="A181" s="116"/>
      <c r="B181" s="116"/>
      <c r="C181" s="116"/>
      <c r="D181" s="116"/>
      <c r="E181" s="116"/>
      <c r="F181" s="116"/>
      <c r="G181" s="116"/>
      <c r="H181" s="116"/>
      <c r="I181" s="117"/>
      <c r="J181" s="116"/>
      <c r="K181" s="116"/>
      <c r="L181" s="117"/>
      <c r="M181" s="116"/>
      <c r="N181" s="116"/>
      <c r="O181" s="116"/>
      <c r="P181" s="116"/>
      <c r="Q181" s="116"/>
      <c r="R181" s="116"/>
    </row>
    <row r="182">
      <c r="A182" s="116"/>
      <c r="B182" s="116"/>
      <c r="C182" s="116"/>
      <c r="D182" s="116"/>
      <c r="E182" s="116"/>
      <c r="F182" s="116"/>
      <c r="G182" s="116"/>
      <c r="H182" s="116"/>
      <c r="I182" s="117"/>
      <c r="J182" s="116"/>
      <c r="K182" s="116"/>
      <c r="L182" s="117"/>
      <c r="M182" s="116"/>
      <c r="N182" s="116"/>
      <c r="O182" s="116"/>
      <c r="P182" s="116"/>
      <c r="Q182" s="116"/>
      <c r="R182" s="116"/>
    </row>
    <row r="183">
      <c r="A183" s="116"/>
      <c r="B183" s="116"/>
      <c r="C183" s="116"/>
      <c r="D183" s="116"/>
      <c r="E183" s="116"/>
      <c r="F183" s="116"/>
      <c r="G183" s="116"/>
      <c r="H183" s="116"/>
      <c r="I183" s="117"/>
      <c r="J183" s="116"/>
      <c r="K183" s="116"/>
      <c r="L183" s="117"/>
      <c r="M183" s="116"/>
      <c r="N183" s="116"/>
      <c r="O183" s="116"/>
      <c r="P183" s="116"/>
      <c r="Q183" s="116"/>
      <c r="R183" s="116"/>
    </row>
    <row r="184">
      <c r="A184" s="116"/>
      <c r="B184" s="116"/>
      <c r="C184" s="116"/>
      <c r="D184" s="116"/>
      <c r="E184" s="116"/>
      <c r="F184" s="116"/>
      <c r="G184" s="116"/>
      <c r="H184" s="116"/>
      <c r="I184" s="117"/>
      <c r="J184" s="116"/>
      <c r="K184" s="116"/>
      <c r="L184" s="117"/>
      <c r="M184" s="116"/>
      <c r="N184" s="116"/>
      <c r="O184" s="116"/>
      <c r="P184" s="116"/>
      <c r="Q184" s="116"/>
      <c r="R184" s="116"/>
    </row>
    <row r="185">
      <c r="A185" s="116"/>
      <c r="B185" s="116"/>
      <c r="C185" s="116"/>
      <c r="D185" s="116"/>
      <c r="E185" s="116"/>
      <c r="F185" s="116"/>
      <c r="G185" s="116"/>
      <c r="H185" s="116"/>
      <c r="I185" s="117"/>
      <c r="J185" s="116"/>
      <c r="K185" s="116"/>
      <c r="L185" s="117"/>
      <c r="M185" s="116"/>
      <c r="N185" s="116"/>
      <c r="O185" s="116"/>
      <c r="P185" s="116"/>
      <c r="Q185" s="116"/>
      <c r="R185" s="116"/>
    </row>
    <row r="186">
      <c r="A186" s="116"/>
      <c r="B186" s="116"/>
      <c r="C186" s="116"/>
      <c r="D186" s="116"/>
      <c r="E186" s="116"/>
      <c r="F186" s="116"/>
      <c r="G186" s="116"/>
      <c r="H186" s="116"/>
      <c r="I186" s="117"/>
      <c r="J186" s="116"/>
      <c r="K186" s="116"/>
      <c r="L186" s="117"/>
      <c r="M186" s="116"/>
      <c r="N186" s="116"/>
      <c r="O186" s="116"/>
      <c r="P186" s="116"/>
      <c r="Q186" s="116"/>
      <c r="R186" s="116"/>
    </row>
    <row r="187">
      <c r="A187" s="116"/>
      <c r="B187" s="116"/>
      <c r="C187" s="116"/>
      <c r="D187" s="116"/>
      <c r="E187" s="116"/>
      <c r="F187" s="116"/>
      <c r="G187" s="116"/>
      <c r="H187" s="116"/>
      <c r="I187" s="117"/>
      <c r="J187" s="116"/>
      <c r="K187" s="116"/>
      <c r="L187" s="117"/>
      <c r="M187" s="116"/>
      <c r="N187" s="116"/>
      <c r="O187" s="116"/>
      <c r="P187" s="116"/>
      <c r="Q187" s="116"/>
      <c r="R187" s="116"/>
    </row>
    <row r="188">
      <c r="A188" s="116"/>
      <c r="B188" s="116"/>
      <c r="C188" s="116"/>
      <c r="D188" s="116"/>
      <c r="E188" s="116"/>
      <c r="F188" s="116"/>
      <c r="G188" s="116"/>
      <c r="H188" s="116"/>
      <c r="I188" s="117"/>
      <c r="J188" s="116"/>
      <c r="K188" s="116"/>
      <c r="L188" s="117"/>
      <c r="M188" s="116"/>
      <c r="N188" s="116"/>
      <c r="O188" s="116"/>
      <c r="P188" s="116"/>
      <c r="Q188" s="116"/>
      <c r="R188" s="116"/>
    </row>
    <row r="189">
      <c r="A189" s="116"/>
      <c r="B189" s="116"/>
      <c r="C189" s="116"/>
      <c r="D189" s="116"/>
      <c r="E189" s="116"/>
      <c r="F189" s="116"/>
      <c r="G189" s="116"/>
      <c r="H189" s="116"/>
      <c r="I189" s="117"/>
      <c r="J189" s="116"/>
      <c r="K189" s="116"/>
      <c r="L189" s="117"/>
      <c r="M189" s="116"/>
      <c r="N189" s="116"/>
      <c r="O189" s="116"/>
      <c r="P189" s="116"/>
      <c r="Q189" s="116"/>
      <c r="R189" s="116"/>
    </row>
    <row r="190">
      <c r="A190" s="116"/>
      <c r="B190" s="116"/>
      <c r="C190" s="116"/>
      <c r="D190" s="116"/>
      <c r="E190" s="116"/>
      <c r="F190" s="116"/>
      <c r="G190" s="116"/>
      <c r="H190" s="116"/>
      <c r="I190" s="117"/>
      <c r="J190" s="116"/>
      <c r="K190" s="116"/>
      <c r="L190" s="117"/>
      <c r="M190" s="116"/>
      <c r="N190" s="116"/>
      <c r="O190" s="116"/>
      <c r="P190" s="116"/>
      <c r="Q190" s="116"/>
      <c r="R190" s="116"/>
    </row>
    <row r="191">
      <c r="A191" s="116"/>
      <c r="B191" s="116"/>
      <c r="C191" s="116"/>
      <c r="D191" s="116"/>
      <c r="E191" s="116"/>
      <c r="F191" s="116"/>
      <c r="G191" s="116"/>
      <c r="H191" s="116"/>
      <c r="I191" s="117"/>
      <c r="J191" s="116"/>
      <c r="K191" s="116"/>
      <c r="L191" s="117"/>
      <c r="M191" s="116"/>
      <c r="N191" s="116"/>
      <c r="O191" s="116"/>
      <c r="P191" s="116"/>
      <c r="Q191" s="116"/>
      <c r="R191" s="116"/>
    </row>
    <row r="192">
      <c r="A192" s="116"/>
      <c r="B192" s="116"/>
      <c r="C192" s="116"/>
      <c r="D192" s="116"/>
      <c r="E192" s="116"/>
      <c r="F192" s="116"/>
      <c r="G192" s="116"/>
      <c r="H192" s="116"/>
      <c r="I192" s="117"/>
      <c r="J192" s="116"/>
      <c r="K192" s="116"/>
      <c r="L192" s="117"/>
      <c r="M192" s="116"/>
      <c r="N192" s="116"/>
      <c r="O192" s="116"/>
      <c r="P192" s="116"/>
      <c r="Q192" s="116"/>
      <c r="R192" s="116"/>
    </row>
    <row r="193">
      <c r="A193" s="116"/>
      <c r="B193" s="116"/>
      <c r="C193" s="116"/>
      <c r="D193" s="116"/>
      <c r="E193" s="116"/>
      <c r="F193" s="116"/>
      <c r="G193" s="116"/>
      <c r="H193" s="116"/>
      <c r="I193" s="117"/>
      <c r="J193" s="116"/>
      <c r="K193" s="116"/>
      <c r="L193" s="117"/>
      <c r="M193" s="116"/>
      <c r="N193" s="116"/>
      <c r="O193" s="116"/>
      <c r="P193" s="116"/>
      <c r="Q193" s="116"/>
      <c r="R193" s="116"/>
    </row>
    <row r="194">
      <c r="A194" s="116"/>
      <c r="B194" s="116"/>
      <c r="C194" s="116"/>
      <c r="D194" s="116"/>
      <c r="E194" s="116"/>
      <c r="F194" s="116"/>
      <c r="G194" s="116"/>
      <c r="H194" s="116"/>
      <c r="I194" s="117"/>
      <c r="J194" s="116"/>
      <c r="K194" s="116"/>
      <c r="L194" s="117"/>
      <c r="M194" s="116"/>
      <c r="N194" s="116"/>
      <c r="O194" s="116"/>
      <c r="P194" s="116"/>
      <c r="Q194" s="116"/>
      <c r="R194" s="116"/>
    </row>
    <row r="195">
      <c r="A195" s="116"/>
      <c r="B195" s="116"/>
      <c r="C195" s="116"/>
      <c r="D195" s="116"/>
      <c r="E195" s="116"/>
      <c r="F195" s="116"/>
      <c r="G195" s="116"/>
      <c r="H195" s="116"/>
      <c r="I195" s="117"/>
      <c r="J195" s="116"/>
      <c r="K195" s="116"/>
      <c r="L195" s="117"/>
      <c r="M195" s="116"/>
      <c r="N195" s="116"/>
      <c r="O195" s="116"/>
      <c r="P195" s="116"/>
      <c r="Q195" s="116"/>
      <c r="R195" s="116"/>
    </row>
    <row r="196">
      <c r="A196" s="116"/>
      <c r="B196" s="116"/>
      <c r="C196" s="116"/>
      <c r="D196" s="116"/>
      <c r="E196" s="116"/>
      <c r="F196" s="116"/>
      <c r="G196" s="116"/>
      <c r="H196" s="116"/>
      <c r="I196" s="117"/>
      <c r="J196" s="116"/>
      <c r="K196" s="116"/>
      <c r="L196" s="117"/>
      <c r="M196" s="116"/>
      <c r="N196" s="116"/>
      <c r="O196" s="116"/>
      <c r="P196" s="116"/>
      <c r="Q196" s="116"/>
      <c r="R196" s="116"/>
    </row>
    <row r="197">
      <c r="A197" s="116"/>
      <c r="B197" s="116"/>
      <c r="C197" s="116"/>
      <c r="D197" s="116"/>
      <c r="E197" s="116"/>
      <c r="F197" s="116"/>
      <c r="G197" s="116"/>
      <c r="H197" s="116"/>
      <c r="I197" s="117"/>
      <c r="J197" s="116"/>
      <c r="K197" s="116"/>
      <c r="L197" s="117"/>
      <c r="M197" s="116"/>
      <c r="N197" s="116"/>
      <c r="O197" s="116"/>
      <c r="P197" s="116"/>
      <c r="Q197" s="116"/>
      <c r="R197" s="116"/>
    </row>
    <row r="198">
      <c r="A198" s="116"/>
      <c r="B198" s="116"/>
      <c r="C198" s="116"/>
      <c r="D198" s="116"/>
      <c r="E198" s="116"/>
      <c r="F198" s="116"/>
      <c r="G198" s="116"/>
      <c r="H198" s="116"/>
      <c r="I198" s="117"/>
      <c r="J198" s="116"/>
      <c r="K198" s="116"/>
      <c r="L198" s="117"/>
      <c r="M198" s="116"/>
      <c r="N198" s="116"/>
      <c r="O198" s="116"/>
      <c r="P198" s="116"/>
      <c r="Q198" s="116"/>
      <c r="R198" s="116"/>
    </row>
    <row r="199">
      <c r="A199" s="116"/>
      <c r="B199" s="116"/>
      <c r="C199" s="116"/>
      <c r="D199" s="116"/>
      <c r="E199" s="116"/>
      <c r="F199" s="116"/>
      <c r="G199" s="116"/>
      <c r="H199" s="116"/>
      <c r="I199" s="117"/>
      <c r="J199" s="116"/>
      <c r="K199" s="116"/>
      <c r="L199" s="117"/>
      <c r="M199" s="116"/>
      <c r="N199" s="116"/>
      <c r="O199" s="116"/>
      <c r="P199" s="116"/>
      <c r="Q199" s="116"/>
      <c r="R199" s="116"/>
    </row>
    <row r="200">
      <c r="A200" s="116"/>
      <c r="B200" s="116"/>
      <c r="C200" s="116"/>
      <c r="D200" s="116"/>
      <c r="E200" s="116"/>
      <c r="F200" s="116"/>
      <c r="G200" s="116"/>
      <c r="H200" s="116"/>
      <c r="I200" s="117"/>
      <c r="J200" s="116"/>
      <c r="K200" s="116"/>
      <c r="L200" s="117"/>
      <c r="M200" s="116"/>
      <c r="N200" s="116"/>
      <c r="O200" s="116"/>
      <c r="P200" s="116"/>
      <c r="Q200" s="116"/>
      <c r="R200" s="116"/>
    </row>
  </sheetData>
  <mergeCells count="1">
    <mergeCell ref="A1:J1"/>
  </mergeCells>
  <pageMargins left="0.7" right="0.7" top="0.75" bottom="0.75" header="0.3" footer="0.3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59" customWidth="1"/>
    <col min="2" max="2" width="28.11" customWidth="1"/>
    <col min="3" max="5" width="22.87" customWidth="1"/>
    <col min="6" max="18" width="16.59" customWidth="1"/>
  </cols>
  <sheetData>
    <row r="1">
      <c r="A1" s="134" t="s">
        <v>355</v>
      </c>
      <c r="B1" s="134" t="s">
        <v>356</v>
      </c>
      <c r="C1" s="134" t="s">
        <v>357</v>
      </c>
      <c r="D1" s="134" t="s">
        <v>358</v>
      </c>
      <c r="E1" s="134" t="s">
        <v>359</v>
      </c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</row>
    <row r="2">
      <c r="A2" s="136" t="s">
        <v>360</v>
      </c>
      <c r="B2" s="136" t="s">
        <v>361</v>
      </c>
      <c r="C2" s="120" t="n">
        <v>1800</v>
      </c>
      <c r="D2" s="119" t="s">
        <v>362</v>
      </c>
      <c r="E2" s="119" t="s">
        <v>363</v>
      </c>
    </row>
    <row r="3">
      <c r="A3" s="136" t="s">
        <v>364</v>
      </c>
      <c r="B3" s="136" t="s">
        <v>365</v>
      </c>
      <c r="C3" s="120" t="n">
        <v>1800</v>
      </c>
      <c r="D3" s="119" t="s">
        <v>366</v>
      </c>
      <c r="E3" s="119" t="s">
        <v>367</v>
      </c>
    </row>
    <row r="4">
      <c r="A4" s="136" t="s">
        <v>368</v>
      </c>
      <c r="B4" s="136" t="s">
        <v>369</v>
      </c>
      <c r="C4" s="120" t="n">
        <v>6000</v>
      </c>
      <c r="D4" s="119" t="s">
        <v>370</v>
      </c>
      <c r="E4" s="119" t="s">
        <v>371</v>
      </c>
    </row>
    <row r="5">
      <c r="A5" s="136" t="s">
        <v>372</v>
      </c>
      <c r="B5" s="136" t="s">
        <v>373</v>
      </c>
      <c r="C5" s="120" t="n">
        <v>7000</v>
      </c>
      <c r="D5" s="119" t="s">
        <v>374</v>
      </c>
      <c r="E5" s="119" t="s">
        <v>375</v>
      </c>
    </row>
    <row r="6">
      <c r="A6" s="136" t="s">
        <v>376</v>
      </c>
      <c r="B6" s="136" t="s">
        <v>377</v>
      </c>
      <c r="C6" s="120" t="n">
        <v>3200</v>
      </c>
      <c r="D6" s="119" t="s">
        <v>378</v>
      </c>
      <c r="E6" s="119" t="s">
        <v>379</v>
      </c>
    </row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59" customWidth="1"/>
    <col min="2" max="5" width="15.54" customWidth="1"/>
    <col min="6" max="6" width="45.4" customWidth="1"/>
    <col min="7" max="9" width="16.59" customWidth="1"/>
    <col min="10" max="10" width="19.9" customWidth="1"/>
    <col min="11" max="11" width="28.81" customWidth="1"/>
    <col min="12" max="12" width="30.56" customWidth="1"/>
    <col min="13" max="13" width="51.68" customWidth="1"/>
    <col min="14" max="17" width="16.59" customWidth="1"/>
  </cols>
  <sheetData>
    <row r="1">
      <c r="A1" s="137" t="s">
        <v>380</v>
      </c>
      <c r="B1" s="137" t="s">
        <v>381</v>
      </c>
      <c r="C1" s="137" t="s">
        <v>382</v>
      </c>
      <c r="D1" s="137" t="s">
        <v>383</v>
      </c>
      <c r="E1" s="137" t="s">
        <v>384</v>
      </c>
      <c r="F1" s="137" t="s">
        <v>385</v>
      </c>
      <c r="G1" s="45"/>
      <c r="H1" s="45"/>
      <c r="I1" s="137" t="s">
        <v>386</v>
      </c>
      <c r="J1" s="137" t="s">
        <v>387</v>
      </c>
      <c r="K1" s="137" t="s">
        <v>388</v>
      </c>
      <c r="L1" s="137" t="s">
        <v>389</v>
      </c>
      <c r="M1" s="137" t="s">
        <v>390</v>
      </c>
      <c r="N1" s="45"/>
      <c r="O1" s="45"/>
      <c r="P1" s="45"/>
      <c r="Q1" s="45"/>
    </row>
    <row r="2">
      <c r="A2" s="138" t="n">
        <v>37104</v>
      </c>
      <c r="B2" s="139" t="n">
        <v>185</v>
      </c>
      <c r="C2" s="139" t="s">
        <v>391</v>
      </c>
      <c r="D2" s="139" t="n">
        <v>33</v>
      </c>
      <c r="E2" s="140" t="n">
        <v>0.178</v>
      </c>
      <c r="F2" s="141" t="s">
        <v>392</v>
      </c>
      <c r="G2" s="45"/>
      <c r="H2" s="45"/>
      <c r="I2" s="139" t="s">
        <v>393</v>
      </c>
      <c r="J2" s="141" t="s">
        <v>394</v>
      </c>
      <c r="K2" s="141" t="s">
        <v>395</v>
      </c>
      <c r="L2" s="141" t="s">
        <v>396</v>
      </c>
      <c r="M2" s="141" t="s">
        <v>397</v>
      </c>
      <c r="N2" s="45"/>
      <c r="O2" s="45"/>
      <c r="P2" s="45"/>
      <c r="Q2" s="45"/>
    </row>
    <row r="3">
      <c r="A3" s="138" t="n">
        <v>37895</v>
      </c>
      <c r="B3" s="139" t="n">
        <v>218</v>
      </c>
      <c r="C3" s="139" t="s">
        <v>398</v>
      </c>
      <c r="D3" s="139" t="n">
        <v>50</v>
      </c>
      <c r="E3" s="140" t="n">
        <v>0.229</v>
      </c>
      <c r="F3" s="141"/>
      <c r="G3" s="45"/>
      <c r="H3" s="45"/>
      <c r="I3" s="139" t="s">
        <v>399</v>
      </c>
      <c r="J3" s="141" t="s">
        <v>400</v>
      </c>
      <c r="K3" s="142" t="s">
        <v>401</v>
      </c>
      <c r="L3" s="141" t="s">
        <v>402</v>
      </c>
      <c r="M3" s="141" t="s">
        <v>403</v>
      </c>
      <c r="N3" s="45"/>
      <c r="O3" s="45"/>
      <c r="P3" s="45"/>
      <c r="Q3" s="45"/>
    </row>
    <row r="4">
      <c r="A4" s="138" t="n">
        <v>38749</v>
      </c>
      <c r="B4" s="139" t="n">
        <v>268</v>
      </c>
      <c r="C4" s="139" t="s">
        <v>404</v>
      </c>
      <c r="D4" s="139" t="n">
        <v>40</v>
      </c>
      <c r="E4" s="140" t="n">
        <v>0.149</v>
      </c>
      <c r="F4" s="141"/>
      <c r="G4" s="45"/>
      <c r="H4" s="45"/>
      <c r="I4" s="139" t="s">
        <v>405</v>
      </c>
      <c r="J4" s="141" t="s">
        <v>406</v>
      </c>
      <c r="K4" s="141" t="s">
        <v>407</v>
      </c>
      <c r="L4" s="141" t="s">
        <v>408</v>
      </c>
      <c r="M4" s="141" t="s">
        <v>409</v>
      </c>
      <c r="N4" s="45"/>
      <c r="O4" s="45"/>
      <c r="P4" s="45"/>
      <c r="Q4" s="45"/>
    </row>
    <row r="5">
      <c r="A5" s="138" t="n">
        <v>39142</v>
      </c>
      <c r="B5" s="139" t="n">
        <v>308</v>
      </c>
      <c r="C5" s="139" t="s">
        <v>410</v>
      </c>
      <c r="D5" s="139" t="n">
        <v>50</v>
      </c>
      <c r="E5" s="140" t="n">
        <v>0.162</v>
      </c>
      <c r="F5" s="141"/>
      <c r="G5" s="45"/>
      <c r="H5" s="45"/>
      <c r="I5" s="139" t="s">
        <v>411</v>
      </c>
      <c r="J5" s="141" t="s">
        <v>412</v>
      </c>
      <c r="K5" s="141" t="s">
        <v>413</v>
      </c>
      <c r="L5" s="141" t="s">
        <v>414</v>
      </c>
      <c r="M5" s="141" t="s">
        <v>415</v>
      </c>
      <c r="N5" s="45"/>
      <c r="O5" s="45"/>
      <c r="P5" s="45"/>
      <c r="Q5" s="45"/>
    </row>
    <row r="6">
      <c r="A6" s="138" t="n">
        <v>39448</v>
      </c>
      <c r="B6" s="139" t="n">
        <v>358</v>
      </c>
      <c r="C6" s="139" t="s">
        <v>416</v>
      </c>
      <c r="D6" s="139" t="n">
        <v>81</v>
      </c>
      <c r="E6" s="140" t="n">
        <v>0.226</v>
      </c>
      <c r="F6" s="141"/>
      <c r="G6" s="45"/>
      <c r="H6" s="45"/>
      <c r="I6" s="139" t="s">
        <v>417</v>
      </c>
      <c r="J6" s="141" t="s">
        <v>418</v>
      </c>
      <c r="K6" s="141" t="s">
        <v>419</v>
      </c>
      <c r="L6" s="141" t="s">
        <v>420</v>
      </c>
      <c r="M6" s="141" t="s">
        <v>421</v>
      </c>
      <c r="N6" s="45"/>
      <c r="O6" s="45"/>
      <c r="P6" s="45"/>
      <c r="Q6" s="45"/>
    </row>
    <row r="7">
      <c r="A7" s="138" t="n">
        <v>40179</v>
      </c>
      <c r="B7" s="139" t="n">
        <v>439</v>
      </c>
      <c r="C7" s="139" t="s">
        <v>422</v>
      </c>
      <c r="D7" s="139" t="n">
        <v>60</v>
      </c>
      <c r="E7" s="140" t="n">
        <v>0.137</v>
      </c>
      <c r="F7" s="141" t="s">
        <v>423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>
      <c r="A8" s="138" t="n">
        <v>40544</v>
      </c>
      <c r="B8" s="139" t="n">
        <v>499</v>
      </c>
      <c r="C8" s="139" t="s">
        <v>424</v>
      </c>
      <c r="D8" s="139" t="n">
        <v>120</v>
      </c>
      <c r="E8" s="140" t="n">
        <v>0.24</v>
      </c>
      <c r="F8" s="141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>
      <c r="A9" s="138" t="n">
        <v>41153</v>
      </c>
      <c r="B9" s="139" t="n">
        <v>619</v>
      </c>
      <c r="C9" s="139" t="s">
        <v>425</v>
      </c>
      <c r="D9" s="139" t="n">
        <v>200</v>
      </c>
      <c r="E9" s="140" t="n">
        <v>0.323</v>
      </c>
      <c r="F9" s="141" t="s">
        <v>426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>
      <c r="A10" s="138" t="n">
        <v>43101</v>
      </c>
      <c r="B10" s="139" t="n">
        <v>819</v>
      </c>
      <c r="C10" s="139" t="s">
        <v>427</v>
      </c>
      <c r="D10" s="139" t="n">
        <v>150</v>
      </c>
      <c r="E10" s="140" t="n">
        <v>0.183</v>
      </c>
      <c r="F10" s="141" t="s">
        <v>428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>
      <c r="A11" s="138" t="n">
        <v>45231</v>
      </c>
      <c r="B11" s="139" t="n">
        <v>969</v>
      </c>
      <c r="C11" s="139" t="s">
        <v>429</v>
      </c>
      <c r="D11" s="139" t="n">
        <v>200</v>
      </c>
      <c r="E11" s="140" t="n">
        <v>0.206</v>
      </c>
      <c r="F11" s="141" t="s">
        <v>430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>
      <c r="A12" s="143" t="n">
        <v>46112</v>
      </c>
      <c r="B12" s="139" t="n">
        <v>1169</v>
      </c>
      <c r="C12" s="139" t="s">
        <v>431</v>
      </c>
      <c r="D12" s="139" t="n">
        <v>100</v>
      </c>
      <c r="E12" s="140" t="n">
        <v>0.086</v>
      </c>
      <c r="F12" s="141" t="s">
        <v>432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>
      <c r="A13" s="143" t="n">
        <v>46221</v>
      </c>
      <c r="B13" s="139" t="n">
        <v>1269</v>
      </c>
      <c r="C13" s="139" t="s">
        <v>433</v>
      </c>
      <c r="D13" s="139" t="n">
        <v>100</v>
      </c>
      <c r="E13" s="140" t="n">
        <v>0.079</v>
      </c>
      <c r="F13" s="141" t="s">
        <v>434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>
      <c r="A21" s="144"/>
      <c r="B21" s="144"/>
      <c r="C21" s="144"/>
      <c r="D21" s="1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>
      <c r="A22" s="144"/>
      <c r="B22" s="144"/>
      <c r="C22" s="144"/>
      <c r="D22" s="1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>
      <c r="A23" s="144"/>
      <c r="B23" s="144"/>
      <c r="C23" s="144"/>
      <c r="D23" s="1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>
      <c r="A24" s="144"/>
      <c r="B24" s="144"/>
      <c r="C24" s="144"/>
      <c r="D24" s="1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>
      <c r="A25" s="144"/>
      <c r="B25" s="144"/>
      <c r="C25" s="144"/>
      <c r="D25" s="1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>
      <c r="A26" s="144"/>
      <c r="B26" s="144"/>
      <c r="C26" s="144"/>
      <c r="D26" s="1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</row>
    <row r="98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</row>
    <row r="10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</row>
    <row r="10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</row>
    <row r="106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</row>
    <row r="107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</row>
    <row r="108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</row>
    <row r="109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</row>
    <row r="110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</row>
    <row r="11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</row>
    <row r="1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1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116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</row>
    <row r="117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</row>
    <row r="118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</row>
    <row r="119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</row>
    <row r="120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</row>
    <row r="12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</row>
    <row r="12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</row>
    <row r="12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</row>
    <row r="12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</row>
    <row r="126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</row>
    <row r="127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</row>
    <row r="128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</row>
    <row r="129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</row>
    <row r="130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</row>
    <row r="13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</row>
    <row r="13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</row>
    <row r="13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</row>
    <row r="13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</row>
    <row r="1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</row>
    <row r="136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</row>
    <row r="137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</row>
    <row r="138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</row>
    <row r="139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</row>
    <row r="140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</row>
    <row r="14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</row>
    <row r="14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</row>
    <row r="14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</row>
    <row r="14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</row>
    <row r="14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</row>
    <row r="146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</row>
    <row r="147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</row>
    <row r="148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</row>
    <row r="149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</row>
    <row r="150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</row>
    <row r="15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</row>
    <row r="15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</row>
    <row r="15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</row>
    <row r="15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</row>
    <row r="15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</row>
    <row r="156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</row>
    <row r="157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</row>
    <row r="158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</row>
    <row r="159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</row>
    <row r="160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</row>
    <row r="16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</row>
    <row r="16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</row>
    <row r="16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</row>
    <row r="16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</row>
    <row r="16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</row>
    <row r="166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</row>
    <row r="167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</row>
    <row r="168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</row>
    <row r="169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</row>
    <row r="170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</row>
    <row r="17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</row>
    <row r="17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</row>
    <row r="17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</row>
    <row r="17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</row>
    <row r="17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</row>
    <row r="176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</row>
    <row r="177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</row>
    <row r="178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</row>
    <row r="179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</row>
    <row r="180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</row>
    <row r="18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</row>
    <row r="18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</row>
    <row r="18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</row>
    <row r="18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</row>
    <row r="18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</row>
    <row r="186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</row>
    <row r="187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</row>
    <row r="188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</row>
    <row r="189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</row>
    <row r="190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</row>
    <row r="19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</row>
    <row r="19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</row>
    <row r="19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</row>
    <row r="19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</row>
    <row r="19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</row>
    <row r="196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</row>
    <row r="197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</row>
    <row r="198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</row>
    <row r="199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</row>
    <row r="200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</row>
    <row r="20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</row>
    <row r="202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</row>
    <row r="20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</row>
    <row r="204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</row>
    <row r="20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</row>
    <row r="206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</row>
    <row r="207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</row>
    <row r="208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</row>
    <row r="209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</row>
    <row r="210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</row>
    <row r="21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</row>
    <row r="212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</row>
    <row r="21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</row>
    <row r="214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</row>
    <row r="21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</row>
    <row r="216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</row>
    <row r="217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</row>
    <row r="218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</row>
    <row r="219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</row>
    <row r="220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0.65" customWidth="1"/>
    <col min="2" max="2" width="13.79" customWidth="1"/>
    <col min="3" max="4" width="16.59" customWidth="1"/>
    <col min="5" max="5" width="19.9" customWidth="1"/>
    <col min="6" max="18" width="16.59" customWidth="1"/>
  </cols>
  <sheetData>
    <row r="1">
      <c r="A1" s="20" t="s">
        <v>435</v>
      </c>
      <c r="B1" s="20" t="s">
        <v>436</v>
      </c>
      <c r="C1" s="20" t="s">
        <v>437</v>
      </c>
      <c r="E1" s="3"/>
      <c r="M1" s="1" t="s">
        <v>438</v>
      </c>
      <c r="N1" s="1" t="s">
        <v>439</v>
      </c>
    </row>
    <row r="2">
      <c r="A2" s="4" t="n">
        <v>2010</v>
      </c>
      <c r="B2" s="1" t="n">
        <v>1000</v>
      </c>
      <c r="M2" s="145" t="n">
        <v>45931</v>
      </c>
      <c r="N2" s="69" t="n">
        <v>1760</v>
      </c>
    </row>
    <row r="3">
      <c r="A3" s="4" t="n">
        <v>2011</v>
      </c>
      <c r="B3" s="3" t="n">
        <v>1200</v>
      </c>
      <c r="C3" s="26">
        <f>(B3-B2)/B2</f>
      </c>
      <c r="M3" s="145" t="n">
        <v>45932</v>
      </c>
      <c r="N3" s="1" t="n">
        <v>1760</v>
      </c>
    </row>
    <row r="4">
      <c r="A4" s="4" t="n">
        <v>2012</v>
      </c>
      <c r="B4" s="1" t="n">
        <v>2300</v>
      </c>
      <c r="C4" s="26">
        <f>(B4-B3)/B3</f>
      </c>
      <c r="M4" s="145" t="n">
        <v>45933</v>
      </c>
      <c r="N4" s="1" t="n">
        <v>1760</v>
      </c>
    </row>
    <row r="5">
      <c r="A5" s="4" t="n">
        <v>2013</v>
      </c>
      <c r="B5" s="1" t="n">
        <v>1500</v>
      </c>
      <c r="C5" s="26">
        <f>(B5-B4)/B4</f>
      </c>
      <c r="M5" s="145" t="n">
        <v>45934</v>
      </c>
      <c r="N5" s="1" t="n">
        <v>1760</v>
      </c>
    </row>
    <row r="6">
      <c r="A6" s="4" t="n">
        <v>2014</v>
      </c>
      <c r="B6" s="1" t="n">
        <v>1000</v>
      </c>
      <c r="C6" s="26">
        <f>(B6-B5)/B5</f>
      </c>
      <c r="M6" s="145" t="n">
        <v>45935</v>
      </c>
      <c r="N6" s="69" t="n">
        <v>1760</v>
      </c>
    </row>
    <row r="7">
      <c r="A7" s="4" t="n">
        <v>2015</v>
      </c>
      <c r="B7" s="1" t="n">
        <v>850</v>
      </c>
      <c r="C7" s="26">
        <f>(B7-B6)/B6</f>
      </c>
      <c r="E7" s="3"/>
      <c r="F7" s="26"/>
      <c r="M7" s="145" t="n">
        <v>45936</v>
      </c>
      <c r="N7" s="69" t="n">
        <v>1760</v>
      </c>
    </row>
    <row r="8">
      <c r="A8" s="4" t="n">
        <v>2016</v>
      </c>
      <c r="B8" s="1" t="n">
        <v>1100</v>
      </c>
      <c r="C8" s="26">
        <f>(B8-B7)/B7</f>
      </c>
      <c r="M8" s="145" t="n">
        <v>45937</v>
      </c>
      <c r="N8" s="69" t="n">
        <v>1760</v>
      </c>
    </row>
    <row r="9">
      <c r="A9" s="4" t="n">
        <v>2017</v>
      </c>
      <c r="B9" s="1" t="n">
        <v>1800</v>
      </c>
      <c r="C9" s="26">
        <f>(B9-B8)/B8</f>
      </c>
      <c r="M9" s="145" t="n">
        <v>45938</v>
      </c>
      <c r="N9" s="69" t="n">
        <v>1760</v>
      </c>
    </row>
    <row r="10">
      <c r="A10" s="4" t="n">
        <v>2018</v>
      </c>
      <c r="B10" s="1" t="n">
        <v>2000</v>
      </c>
      <c r="C10" s="26">
        <f>(B10-B9)/B9</f>
      </c>
      <c r="M10" s="145" t="n">
        <v>45939</v>
      </c>
      <c r="N10" s="69" t="n">
        <v>1760</v>
      </c>
    </row>
    <row r="11">
      <c r="A11" s="4" t="n">
        <v>2019</v>
      </c>
      <c r="B11" s="1" t="n">
        <v>2600</v>
      </c>
      <c r="C11" s="26">
        <f>(B11-B10)/B10</f>
      </c>
      <c r="M11" s="145" t="n">
        <v>45940</v>
      </c>
      <c r="N11" s="1" t="n">
        <v>1765</v>
      </c>
    </row>
    <row r="12">
      <c r="A12" s="4" t="n">
        <v>2020</v>
      </c>
      <c r="B12" s="69" t="n">
        <v>2600</v>
      </c>
      <c r="C12" s="26">
        <f>(B12-B11)/B11</f>
      </c>
      <c r="M12" s="145" t="n">
        <v>45941</v>
      </c>
      <c r="N12" s="69" t="n">
        <v>1765</v>
      </c>
    </row>
    <row r="13">
      <c r="A13" s="4" t="n">
        <v>2021</v>
      </c>
      <c r="B13" s="1" t="n">
        <v>3100</v>
      </c>
      <c r="C13" s="26">
        <f>(B13-B12)/B12</f>
      </c>
      <c r="M13" s="145" t="n">
        <v>45942</v>
      </c>
      <c r="N13" s="69" t="n">
        <v>1765</v>
      </c>
    </row>
    <row r="14">
      <c r="A14" s="4" t="n">
        <v>2022</v>
      </c>
      <c r="B14" s="1" t="n">
        <v>3000</v>
      </c>
      <c r="C14" s="26">
        <f>(B14-B13)/B13</f>
      </c>
      <c r="M14" s="145" t="n">
        <v>45943</v>
      </c>
      <c r="N14" s="69" t="n">
        <v>1765</v>
      </c>
    </row>
    <row r="15">
      <c r="A15" s="4" t="n">
        <v>2023</v>
      </c>
      <c r="B15" s="1" t="n">
        <v>2900</v>
      </c>
      <c r="C15" s="26">
        <f>(B15-B14)/B14</f>
      </c>
      <c r="M15" s="145" t="n">
        <v>45944</v>
      </c>
      <c r="N15" s="69" t="n">
        <v>1765</v>
      </c>
    </row>
    <row r="16">
      <c r="A16" s="4" t="n">
        <v>2024</v>
      </c>
      <c r="B16" s="1" t="n">
        <v>2350</v>
      </c>
      <c r="C16" s="26">
        <f>(B16-B15)/B15</f>
      </c>
      <c r="M16" s="145" t="n">
        <v>45945</v>
      </c>
      <c r="N16" s="69" t="n">
        <v>1760</v>
      </c>
    </row>
    <row r="17">
      <c r="A17" s="4" t="n">
        <v>2025</v>
      </c>
      <c r="B17" s="1" t="n">
        <v>1485</v>
      </c>
      <c r="C17" s="26">
        <f>(B17-B16)/B16</f>
      </c>
      <c r="E17" s="3"/>
      <c r="F17" s="26"/>
      <c r="M17" s="145" t="n">
        <v>45946</v>
      </c>
      <c r="N17" s="69" t="n">
        <v>1760</v>
      </c>
    </row>
    <row r="18">
      <c r="B18" s="1"/>
      <c r="C18" s="26"/>
      <c r="F18" s="26"/>
      <c r="M18" s="145" t="n">
        <v>45947</v>
      </c>
      <c r="N18" s="1" t="n">
        <v>1750</v>
      </c>
    </row>
    <row r="19">
      <c r="A19" s="37"/>
      <c r="B19" s="1"/>
      <c r="C19" s="26"/>
      <c r="M19" s="145" t="n">
        <v>45948</v>
      </c>
      <c r="N19" s="69" t="n">
        <v>1750</v>
      </c>
    </row>
    <row r="20">
      <c r="M20" s="145" t="n">
        <v>45949</v>
      </c>
      <c r="N20" s="69" t="n">
        <v>1750</v>
      </c>
    </row>
    <row r="21">
      <c r="M21" s="145" t="n">
        <v>45950</v>
      </c>
      <c r="N21" s="69" t="n">
        <v>1750</v>
      </c>
    </row>
    <row r="22">
      <c r="M22" s="145" t="n">
        <v>45951</v>
      </c>
      <c r="N22" s="1" t="n">
        <v>1735</v>
      </c>
    </row>
    <row r="23">
      <c r="M23" s="145" t="n">
        <v>45952</v>
      </c>
      <c r="N23" s="69" t="n">
        <v>1735</v>
      </c>
    </row>
    <row r="24">
      <c r="M24" s="145" t="n">
        <v>45953</v>
      </c>
      <c r="N24" s="1" t="n">
        <v>1730</v>
      </c>
    </row>
    <row r="25">
      <c r="M25" s="145" t="n">
        <v>45954</v>
      </c>
      <c r="N25" s="69" t="n">
        <v>1730</v>
      </c>
    </row>
    <row r="26">
      <c r="M26" s="145" t="n">
        <v>45955</v>
      </c>
      <c r="N26" s="69" t="n">
        <v>1730</v>
      </c>
    </row>
    <row r="27">
      <c r="M27" s="145" t="n">
        <v>45956</v>
      </c>
      <c r="N27" s="69" t="n">
        <v>1730</v>
      </c>
    </row>
    <row r="28">
      <c r="M28" s="145" t="n">
        <v>45957</v>
      </c>
      <c r="N28" s="1" t="n">
        <v>1715</v>
      </c>
    </row>
    <row r="29">
      <c r="M29" s="145" t="n">
        <v>45958</v>
      </c>
      <c r="N29" s="1" t="n">
        <v>1690</v>
      </c>
    </row>
    <row r="30">
      <c r="M30" s="145" t="n">
        <v>45959</v>
      </c>
      <c r="N30" s="1" t="n">
        <v>1680</v>
      </c>
    </row>
    <row r="31">
      <c r="M31" s="145" t="n">
        <v>45960</v>
      </c>
      <c r="N31" s="1" t="n">
        <v>1660</v>
      </c>
    </row>
    <row r="32">
      <c r="M32" s="145" t="n">
        <v>45961</v>
      </c>
      <c r="N32" s="1" t="n">
        <v>1640</v>
      </c>
    </row>
    <row r="33">
      <c r="M33" s="145" t="n">
        <v>45962</v>
      </c>
      <c r="N33" s="1" t="n">
        <v>1620</v>
      </c>
    </row>
    <row r="34">
      <c r="M34" s="145" t="n">
        <v>45963</v>
      </c>
      <c r="N34" s="69" t="n">
        <v>1620</v>
      </c>
    </row>
    <row r="35">
      <c r="M35" s="145" t="n">
        <v>45964</v>
      </c>
      <c r="N35" s="1" t="n">
        <v>1635</v>
      </c>
    </row>
    <row r="36">
      <c r="M36" s="145" t="n">
        <v>45965</v>
      </c>
      <c r="N36" s="1" t="n">
        <v>1640</v>
      </c>
    </row>
    <row r="37">
      <c r="M37" s="145" t="n">
        <v>45966</v>
      </c>
      <c r="N37" s="1" t="n">
        <v>1640</v>
      </c>
    </row>
    <row r="38">
      <c r="M38" s="145" t="n">
        <v>45967</v>
      </c>
      <c r="N38" s="1" t="n">
        <v>1640</v>
      </c>
    </row>
    <row r="39">
      <c r="M39" s="145" t="n">
        <v>45968</v>
      </c>
      <c r="N39" s="69" t="n">
        <v>1640</v>
      </c>
    </row>
    <row r="40">
      <c r="M40" s="145" t="n">
        <v>45969</v>
      </c>
      <c r="N40" s="69" t="n">
        <v>1640</v>
      </c>
    </row>
    <row r="41">
      <c r="M41" s="145" t="n">
        <v>45970</v>
      </c>
      <c r="N41" s="69" t="n">
        <v>1640</v>
      </c>
    </row>
    <row r="42">
      <c r="M42" s="145" t="n">
        <v>45971</v>
      </c>
      <c r="N42" s="69" t="n">
        <v>1640</v>
      </c>
    </row>
    <row r="43">
      <c r="M43" s="145" t="n">
        <v>45972</v>
      </c>
      <c r="N43" s="69" t="n">
        <v>1640</v>
      </c>
    </row>
    <row r="44">
      <c r="M44" s="145" t="n">
        <v>45973</v>
      </c>
      <c r="N44" s="69" t="n">
        <v>1640</v>
      </c>
    </row>
    <row r="45">
      <c r="M45" s="145" t="n">
        <v>45974</v>
      </c>
      <c r="N45" s="69" t="n">
        <v>1640</v>
      </c>
    </row>
    <row r="46">
      <c r="M46" s="145" t="n">
        <v>45975</v>
      </c>
      <c r="N46" s="1" t="n">
        <v>1655</v>
      </c>
    </row>
    <row r="47">
      <c r="M47" s="145" t="n">
        <v>45976</v>
      </c>
      <c r="N47" s="1" t="n">
        <v>1655</v>
      </c>
    </row>
    <row r="48">
      <c r="M48" s="145" t="n">
        <v>45977</v>
      </c>
      <c r="N48" s="1" t="n">
        <v>1655</v>
      </c>
    </row>
    <row r="49">
      <c r="M49" s="145" t="n">
        <v>45978</v>
      </c>
      <c r="N49" s="1" t="n">
        <v>1655</v>
      </c>
    </row>
    <row r="50">
      <c r="M50" s="145" t="n">
        <v>45979</v>
      </c>
      <c r="N50" s="1" t="n">
        <v>1655</v>
      </c>
    </row>
    <row r="51">
      <c r="M51" s="145" t="n">
        <v>45980</v>
      </c>
      <c r="N51" s="1" t="n">
        <v>1655</v>
      </c>
    </row>
    <row r="52">
      <c r="M52" s="145" t="n">
        <v>45981</v>
      </c>
      <c r="N52" s="69" t="n">
        <v>1655</v>
      </c>
    </row>
    <row r="53">
      <c r="M53" s="145" t="n">
        <v>45982</v>
      </c>
      <c r="N53" s="1" t="n">
        <v>1650</v>
      </c>
    </row>
    <row r="54">
      <c r="M54" s="145" t="n">
        <v>45983</v>
      </c>
      <c r="N54" s="69" t="n">
        <v>1650</v>
      </c>
    </row>
    <row r="55">
      <c r="M55" s="145" t="n">
        <v>45984</v>
      </c>
      <c r="N55" s="1" t="n">
        <v>1640</v>
      </c>
    </row>
    <row r="56">
      <c r="M56" s="145" t="n">
        <v>45985</v>
      </c>
      <c r="N56" s="69" t="n">
        <v>1640</v>
      </c>
    </row>
    <row r="57">
      <c r="M57" s="145" t="n">
        <v>45986</v>
      </c>
      <c r="N57" s="1" t="n">
        <v>1615</v>
      </c>
    </row>
    <row r="58">
      <c r="M58" s="145" t="n">
        <v>45987</v>
      </c>
      <c r="N58" s="1" t="n">
        <v>1600</v>
      </c>
    </row>
    <row r="59">
      <c r="M59" s="145" t="n">
        <v>45988</v>
      </c>
      <c r="N59" s="69" t="n">
        <v>1590</v>
      </c>
    </row>
    <row r="60">
      <c r="M60" s="145" t="n">
        <v>45989</v>
      </c>
      <c r="N60" s="1" t="n">
        <v>1565</v>
      </c>
    </row>
    <row r="61">
      <c r="M61" s="145" t="n">
        <v>45990</v>
      </c>
      <c r="N61" s="1" t="n">
        <v>1580</v>
      </c>
    </row>
    <row r="62">
      <c r="M62" s="145" t="n">
        <v>45991</v>
      </c>
      <c r="N62" s="1" t="n">
        <v>1570</v>
      </c>
    </row>
    <row r="63">
      <c r="M63" s="145" t="n">
        <v>45992</v>
      </c>
      <c r="N63" s="1" t="n">
        <v>1565</v>
      </c>
    </row>
    <row r="64">
      <c r="M64" s="145" t="n">
        <v>45993</v>
      </c>
      <c r="N64" s="1" t="n">
        <v>1550</v>
      </c>
    </row>
    <row r="65">
      <c r="M65" s="145" t="n">
        <v>45994</v>
      </c>
      <c r="N65" s="1" t="n">
        <v>1550</v>
      </c>
    </row>
    <row r="66">
      <c r="M66" s="145" t="n">
        <v>45995</v>
      </c>
      <c r="N66" s="1" t="n">
        <v>1545</v>
      </c>
    </row>
    <row r="67">
      <c r="M67" s="145" t="n">
        <v>45996</v>
      </c>
      <c r="N67" s="1" t="n">
        <v>1545</v>
      </c>
    </row>
    <row r="68">
      <c r="M68" s="145" t="n">
        <v>45997</v>
      </c>
      <c r="N68" s="1" t="n">
        <v>1540</v>
      </c>
    </row>
    <row r="69">
      <c r="M69" s="145" t="n">
        <v>45998</v>
      </c>
      <c r="N69" s="1" t="n">
        <v>1530</v>
      </c>
    </row>
    <row r="70">
      <c r="M70" s="145" t="n">
        <v>45999</v>
      </c>
      <c r="N70" s="1" t="n">
        <v>1530</v>
      </c>
    </row>
    <row r="71">
      <c r="M71" s="145" t="n">
        <v>46000</v>
      </c>
      <c r="N71" s="1" t="n">
        <v>1515</v>
      </c>
    </row>
    <row r="72">
      <c r="M72" s="145" t="n">
        <v>46001</v>
      </c>
      <c r="N72" s="1" t="n">
        <v>1500</v>
      </c>
    </row>
    <row r="73">
      <c r="M73" s="145" t="n">
        <v>46002</v>
      </c>
      <c r="N73" s="1" t="n">
        <v>1500</v>
      </c>
    </row>
    <row r="74">
      <c r="M74" s="145" t="n">
        <v>46003</v>
      </c>
      <c r="N74" s="1" t="n">
        <v>1485</v>
      </c>
    </row>
    <row r="75">
      <c r="M75" s="145" t="n">
        <v>46004</v>
      </c>
      <c r="N75" s="1" t="n">
        <v>1500</v>
      </c>
    </row>
    <row r="76">
      <c r="M76" s="145" t="n">
        <v>46005</v>
      </c>
      <c r="N76" s="1" t="n">
        <v>1570</v>
      </c>
    </row>
    <row r="77">
      <c r="M77" s="145" t="n">
        <v>46006</v>
      </c>
      <c r="N77" s="1" t="n">
        <v>1550</v>
      </c>
    </row>
    <row r="78">
      <c r="M78" s="145" t="n">
        <v>46007</v>
      </c>
      <c r="N78" s="1" t="n">
        <v>1550</v>
      </c>
    </row>
    <row r="79">
      <c r="M79" s="145" t="n">
        <v>46008</v>
      </c>
      <c r="N79" s="1" t="n">
        <v>1550</v>
      </c>
    </row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</sheetData>
  <pageMargins left="0.7" right="0.7" top="0.75" bottom="0.75" header="0.3" footer="0.3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3.62" customWidth="1"/>
    <col min="2" max="7" width="12.75" customWidth="1"/>
    <col min="8" max="9" width="14.32" customWidth="1"/>
    <col min="10" max="10" width="32.83" customWidth="1"/>
    <col min="11" max="20" width="13.27" customWidth="1"/>
  </cols>
  <sheetData>
    <row r="1">
      <c r="A1" s="146" t="s">
        <v>440</v>
      </c>
      <c r="B1" s="147" t="s">
        <v>441</v>
      </c>
      <c r="C1" s="147" t="s">
        <v>442</v>
      </c>
      <c r="D1" s="147" t="s">
        <v>443</v>
      </c>
      <c r="E1" s="146" t="s">
        <v>444</v>
      </c>
      <c r="F1" s="147" t="s">
        <v>445</v>
      </c>
      <c r="G1" s="146" t="s">
        <v>446</v>
      </c>
      <c r="H1" s="146" t="s">
        <v>447</v>
      </c>
      <c r="I1" s="147" t="s">
        <v>448</v>
      </c>
      <c r="J1" s="146" t="s">
        <v>449</v>
      </c>
      <c r="K1" s="116"/>
      <c r="L1" s="116"/>
      <c r="M1" s="116"/>
      <c r="N1" s="116"/>
      <c r="O1" s="116"/>
      <c r="P1" s="116"/>
      <c r="Q1" s="116"/>
      <c r="R1" s="116"/>
      <c r="S1" s="116"/>
      <c r="T1" s="116"/>
    </row>
    <row r="2">
      <c r="A2" s="148" t="n">
        <v>2025</v>
      </c>
      <c r="B2" s="149"/>
      <c r="C2" s="149"/>
      <c r="D2" s="149" t="n">
        <v>60</v>
      </c>
      <c r="E2" s="150" t="n">
        <v>650.33</v>
      </c>
      <c r="F2" s="150">
        <f>E2+D2</f>
      </c>
      <c r="G2" s="150" t="n">
        <v>823.200671016</v>
      </c>
      <c r="H2" s="151">
        <f>E2/G2</f>
      </c>
      <c r="I2" s="151">
        <f>F2/G2</f>
      </c>
      <c r="J2" s="152"/>
      <c r="K2" s="153"/>
      <c r="L2" s="154"/>
      <c r="M2" s="155"/>
      <c r="N2" s="153"/>
      <c r="O2" s="153"/>
      <c r="P2" s="153"/>
      <c r="Q2" s="153"/>
      <c r="R2" s="153"/>
      <c r="S2" s="153"/>
      <c r="T2" s="153"/>
    </row>
    <row r="3">
      <c r="A3" s="148" t="n">
        <v>2024</v>
      </c>
      <c r="B3" s="149"/>
      <c r="C3" s="149"/>
      <c r="D3" s="149"/>
      <c r="E3" s="150" t="n">
        <v>646.72</v>
      </c>
      <c r="F3" s="150"/>
      <c r="G3" s="150" t="n">
        <v>862.28146422</v>
      </c>
      <c r="H3" s="151">
        <f>E3/G3</f>
      </c>
      <c r="I3" s="152"/>
      <c r="J3" s="152" t="n">
        <v>6000000000</v>
      </c>
      <c r="K3" s="153"/>
      <c r="L3" s="153"/>
      <c r="M3" s="153"/>
      <c r="N3" s="153"/>
      <c r="O3" s="153"/>
      <c r="P3" s="153"/>
      <c r="Q3" s="153"/>
      <c r="R3" s="153"/>
      <c r="S3" s="153"/>
      <c r="T3" s="153"/>
    </row>
    <row r="4">
      <c r="A4" s="148" t="n">
        <v>2023</v>
      </c>
      <c r="B4" s="149"/>
      <c r="C4" s="149"/>
      <c r="D4" s="149"/>
      <c r="E4" s="150" t="n">
        <v>627.8727844</v>
      </c>
      <c r="F4" s="150"/>
      <c r="G4" s="150" t="n">
        <v>747.34071551</v>
      </c>
      <c r="H4" s="151">
        <f>E4/G4</f>
      </c>
      <c r="I4" s="156"/>
      <c r="J4" s="156"/>
      <c r="K4" s="153"/>
      <c r="L4" s="153"/>
      <c r="M4" s="153"/>
      <c r="N4" s="153"/>
      <c r="O4" s="153"/>
      <c r="P4" s="153"/>
      <c r="Q4" s="153"/>
      <c r="R4" s="153"/>
      <c r="S4" s="153"/>
      <c r="T4" s="153"/>
    </row>
    <row r="5">
      <c r="A5" s="148" t="n">
        <v>2022</v>
      </c>
      <c r="B5" s="149"/>
      <c r="C5" s="149"/>
      <c r="D5" s="149"/>
      <c r="E5" s="150" t="n">
        <v>547.5138111301</v>
      </c>
      <c r="F5" s="150"/>
      <c r="G5" s="150" t="n">
        <v>627.1644373827</v>
      </c>
      <c r="H5" s="151">
        <f>E5/G5</f>
      </c>
      <c r="I5" s="156"/>
      <c r="J5" s="156"/>
      <c r="K5" s="153"/>
      <c r="L5" s="153"/>
      <c r="M5" s="153"/>
      <c r="N5" s="153"/>
      <c r="O5" s="153"/>
      <c r="P5" s="153"/>
      <c r="Q5" s="153"/>
      <c r="R5" s="153"/>
      <c r="S5" s="153"/>
      <c r="T5" s="153"/>
    </row>
    <row r="6">
      <c r="A6" s="148" t="n">
        <v>2021</v>
      </c>
      <c r="B6" s="149"/>
      <c r="C6" s="149"/>
      <c r="D6" s="149"/>
      <c r="E6" s="150" t="n">
        <v>272.28087315</v>
      </c>
      <c r="F6" s="150"/>
      <c r="G6" s="150" t="n">
        <v>525.8110265624</v>
      </c>
      <c r="H6" s="151">
        <f>E6/G6</f>
      </c>
      <c r="I6" s="156"/>
      <c r="J6" s="156"/>
      <c r="K6" s="153"/>
      <c r="L6" s="153"/>
      <c r="M6" s="153"/>
      <c r="N6" s="153"/>
      <c r="O6" s="153"/>
      <c r="P6" s="153"/>
      <c r="Q6" s="153"/>
      <c r="R6" s="153"/>
      <c r="S6" s="153"/>
      <c r="T6" s="153"/>
    </row>
    <row r="7">
      <c r="A7" s="148" t="n">
        <v>2020</v>
      </c>
      <c r="B7" s="149"/>
      <c r="C7" s="149"/>
      <c r="D7" s="149"/>
      <c r="E7" s="150" t="n">
        <v>242.358241554</v>
      </c>
      <c r="F7" s="150"/>
      <c r="G7" s="150" t="n">
        <v>466.9728542981</v>
      </c>
      <c r="H7" s="151">
        <f>E7/G7</f>
      </c>
      <c r="I7" s="156"/>
      <c r="J7" s="156"/>
      <c r="K7" s="153"/>
      <c r="L7" s="153"/>
      <c r="M7" s="153"/>
      <c r="N7" s="153"/>
      <c r="O7" s="153"/>
      <c r="P7" s="153"/>
      <c r="Q7" s="153"/>
      <c r="R7" s="153"/>
      <c r="S7" s="153"/>
      <c r="T7" s="153"/>
    </row>
    <row r="8">
      <c r="A8" s="148" t="n">
        <v>2019</v>
      </c>
      <c r="B8" s="149"/>
      <c r="C8" s="149"/>
      <c r="D8" s="149"/>
      <c r="E8" s="150" t="n">
        <v>213.867675714</v>
      </c>
      <c r="F8" s="150"/>
      <c r="G8" s="150" t="n">
        <v>412.0647101443</v>
      </c>
      <c r="H8" s="151">
        <f>E8/G8</f>
      </c>
      <c r="I8" s="156"/>
      <c r="J8" s="156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>
      <c r="A9" s="148" t="n">
        <v>2018</v>
      </c>
      <c r="B9" s="149"/>
      <c r="C9" s="149"/>
      <c r="D9" s="149"/>
      <c r="E9" s="150" t="n">
        <v>182.638598142</v>
      </c>
      <c r="F9" s="150"/>
      <c r="G9" s="150" t="n">
        <v>352.0362526322</v>
      </c>
      <c r="H9" s="151">
        <f>E9/G9</f>
      </c>
      <c r="I9" s="156"/>
      <c r="J9" s="156"/>
      <c r="K9" s="153"/>
      <c r="L9" s="153"/>
      <c r="M9" s="153"/>
      <c r="N9" s="153"/>
      <c r="O9" s="153"/>
      <c r="P9" s="153"/>
      <c r="Q9" s="153"/>
      <c r="R9" s="153"/>
      <c r="S9" s="153"/>
      <c r="T9" s="153"/>
    </row>
    <row r="10">
      <c r="A10" s="148" t="n">
        <v>2017</v>
      </c>
      <c r="B10" s="149"/>
      <c r="C10" s="149"/>
      <c r="D10" s="149"/>
      <c r="E10" s="150" t="n">
        <v>138.169196022</v>
      </c>
      <c r="F10" s="150"/>
      <c r="G10" s="150" t="n">
        <v>270.7936025574</v>
      </c>
      <c r="H10" s="151">
        <f>E10/G10</f>
      </c>
      <c r="I10" s="156"/>
      <c r="J10" s="156"/>
      <c r="K10" s="153"/>
      <c r="L10" s="153"/>
      <c r="M10" s="153"/>
      <c r="N10" s="153"/>
      <c r="O10" s="153"/>
      <c r="P10" s="153"/>
      <c r="Q10" s="153"/>
      <c r="R10" s="153"/>
      <c r="S10" s="153"/>
      <c r="T10" s="153"/>
    </row>
    <row r="11">
      <c r="A11" s="148" t="n">
        <v>2016</v>
      </c>
      <c r="B11" s="149"/>
      <c r="C11" s="149"/>
      <c r="D11" s="149"/>
      <c r="E11" s="150" t="n">
        <v>85.2581447519</v>
      </c>
      <c r="F11" s="150"/>
      <c r="G11" s="150" t="n">
        <v>167.1836273416</v>
      </c>
      <c r="H11" s="151">
        <f>E11/G11</f>
      </c>
      <c r="I11" s="156"/>
      <c r="J11" s="156"/>
      <c r="K11" s="153"/>
      <c r="L11" s="153"/>
      <c r="M11" s="153"/>
      <c r="N11" s="153"/>
      <c r="O11" s="153"/>
      <c r="P11" s="153"/>
      <c r="Q11" s="153"/>
      <c r="R11" s="153"/>
      <c r="S11" s="153"/>
      <c r="T11" s="153"/>
    </row>
    <row r="12">
      <c r="A12" s="148" t="n">
        <v>2015</v>
      </c>
      <c r="B12" s="149"/>
      <c r="C12" s="149"/>
      <c r="D12" s="149"/>
      <c r="E12" s="150" t="n">
        <v>77.5199662381</v>
      </c>
      <c r="F12" s="150"/>
      <c r="G12" s="150" t="n">
        <v>155.0309027638</v>
      </c>
      <c r="H12" s="151">
        <f>E12/G12</f>
      </c>
      <c r="I12" s="156"/>
      <c r="J12" s="156"/>
      <c r="K12" s="153"/>
      <c r="L12" s="153"/>
      <c r="M12" s="153"/>
      <c r="N12" s="153"/>
      <c r="O12" s="153"/>
      <c r="P12" s="153"/>
      <c r="Q12" s="153"/>
      <c r="R12" s="153"/>
      <c r="S12" s="153"/>
      <c r="T12" s="153"/>
    </row>
    <row r="13">
      <c r="A13" s="148" t="n">
        <v>2014</v>
      </c>
      <c r="B13" s="149"/>
      <c r="C13" s="149"/>
      <c r="D13" s="149"/>
      <c r="E13" s="150" t="n">
        <v>49.95099252</v>
      </c>
      <c r="F13" s="150"/>
      <c r="G13" s="150" t="n">
        <v>153.4980432227</v>
      </c>
      <c r="H13" s="151">
        <f>E13/G13</f>
      </c>
      <c r="I13" s="156"/>
      <c r="J13" s="156" t="s">
        <v>450</v>
      </c>
      <c r="K13" s="153"/>
      <c r="L13" s="153"/>
      <c r="M13" s="153"/>
      <c r="N13" s="153"/>
      <c r="O13" s="153"/>
      <c r="P13" s="153"/>
      <c r="Q13" s="153"/>
      <c r="R13" s="153"/>
      <c r="S13" s="153"/>
      <c r="T13" s="153"/>
    </row>
    <row r="14">
      <c r="A14" s="148" t="n">
        <v>2013</v>
      </c>
      <c r="B14" s="149"/>
      <c r="C14" s="149"/>
      <c r="D14" s="149"/>
      <c r="E14" s="150" t="n">
        <v>45.4099932</v>
      </c>
      <c r="F14" s="150"/>
      <c r="G14" s="150" t="n">
        <v>151.3663978435</v>
      </c>
      <c r="H14" s="151">
        <f>E14/G14</f>
      </c>
      <c r="I14" s="156"/>
      <c r="J14" s="156" t="s">
        <v>451</v>
      </c>
      <c r="K14" s="153"/>
      <c r="L14" s="153"/>
      <c r="M14" s="153"/>
      <c r="N14" s="153"/>
      <c r="O14" s="153"/>
      <c r="P14" s="153"/>
      <c r="Q14" s="153"/>
      <c r="R14" s="153"/>
      <c r="S14" s="153"/>
      <c r="T14" s="153"/>
    </row>
    <row r="15">
      <c r="A15" s="148" t="n">
        <v>2012</v>
      </c>
      <c r="B15" s="149"/>
      <c r="C15" s="149"/>
      <c r="D15" s="149"/>
      <c r="E15" s="150" t="n">
        <v>66.6407742022</v>
      </c>
      <c r="F15" s="150"/>
      <c r="G15" s="150" t="n">
        <v>133.0807961288</v>
      </c>
      <c r="H15" s="151">
        <f>E15/G15</f>
      </c>
      <c r="I15" s="156"/>
      <c r="J15" s="156"/>
      <c r="K15" s="153"/>
      <c r="L15" s="153"/>
      <c r="M15" s="153"/>
      <c r="N15" s="153"/>
      <c r="O15" s="153"/>
      <c r="P15" s="153"/>
      <c r="Q15" s="153"/>
      <c r="R15" s="153"/>
      <c r="S15" s="153"/>
      <c r="T15" s="153"/>
    </row>
    <row r="16">
      <c r="A16" s="148" t="n">
        <v>2011</v>
      </c>
      <c r="B16" s="149"/>
      <c r="C16" s="149"/>
      <c r="D16" s="149"/>
      <c r="E16" s="150" t="n">
        <v>41.4960546023</v>
      </c>
      <c r="F16" s="150"/>
      <c r="G16" s="150" t="n">
        <v>87.6314591023</v>
      </c>
      <c r="H16" s="151">
        <f>E16/G16</f>
      </c>
      <c r="I16" s="156"/>
      <c r="J16" s="156"/>
      <c r="K16" s="153"/>
      <c r="L16" s="153"/>
      <c r="M16" s="153"/>
      <c r="N16" s="153"/>
      <c r="O16" s="153"/>
      <c r="P16" s="153"/>
      <c r="Q16" s="153"/>
      <c r="R16" s="153"/>
      <c r="S16" s="153"/>
      <c r="T16" s="153"/>
    </row>
    <row r="17">
      <c r="A17" s="148" t="n">
        <v>2010</v>
      </c>
      <c r="B17" s="149"/>
      <c r="C17" s="149"/>
      <c r="D17" s="149"/>
      <c r="E17" s="150" t="n">
        <v>21.7074</v>
      </c>
      <c r="F17" s="150"/>
      <c r="G17" s="150" t="n">
        <v>50.5119421826</v>
      </c>
      <c r="H17" s="151">
        <f>E17/G17</f>
      </c>
      <c r="I17" s="156"/>
      <c r="J17" s="156" t="s">
        <v>452</v>
      </c>
      <c r="K17" s="153"/>
      <c r="L17" s="153"/>
      <c r="M17" s="153"/>
      <c r="N17" s="153"/>
      <c r="O17" s="153"/>
      <c r="P17" s="153"/>
      <c r="Q17" s="153"/>
      <c r="R17" s="153"/>
      <c r="S17" s="153"/>
      <c r="T17" s="153"/>
    </row>
    <row r="18">
      <c r="A18" s="148" t="n">
        <v>2009</v>
      </c>
      <c r="B18" s="149"/>
      <c r="C18" s="149"/>
      <c r="D18" s="149"/>
      <c r="E18" s="150" t="n">
        <v>11.18403</v>
      </c>
      <c r="F18" s="150"/>
      <c r="G18" s="150" t="n">
        <v>43.0811457085</v>
      </c>
      <c r="H18" s="151">
        <f>E18/G18</f>
      </c>
      <c r="I18" s="156"/>
      <c r="J18" s="156"/>
      <c r="K18" s="153"/>
      <c r="L18" s="153"/>
      <c r="M18" s="153"/>
      <c r="N18" s="153"/>
      <c r="O18" s="153"/>
      <c r="P18" s="153"/>
      <c r="Q18" s="153"/>
      <c r="R18" s="153"/>
      <c r="S18" s="153"/>
      <c r="T18" s="153"/>
    </row>
    <row r="19">
      <c r="A19" s="148" t="n">
        <v>2008</v>
      </c>
      <c r="B19" s="149"/>
      <c r="C19" s="149"/>
      <c r="D19" s="149"/>
      <c r="E19" s="150" t="n">
        <v>10.9103279839</v>
      </c>
      <c r="F19" s="150"/>
      <c r="G19" s="150" t="n">
        <v>37.9948055851</v>
      </c>
      <c r="H19" s="151">
        <f>E19/G19</f>
      </c>
      <c r="I19" s="156"/>
      <c r="J19" s="156"/>
      <c r="K19" s="153"/>
      <c r="L19" s="153"/>
      <c r="M19" s="153"/>
      <c r="N19" s="153"/>
      <c r="O19" s="153"/>
      <c r="P19" s="153"/>
      <c r="Q19" s="153"/>
      <c r="R19" s="153"/>
      <c r="S19" s="153"/>
      <c r="T19" s="153"/>
    </row>
    <row r="20">
      <c r="A20" s="148" t="n">
        <v>2007</v>
      </c>
      <c r="B20" s="149"/>
      <c r="C20" s="149"/>
      <c r="D20" s="149"/>
      <c r="E20" s="150" t="n">
        <v>7.8901679797</v>
      </c>
      <c r="F20" s="150"/>
      <c r="G20" s="150" t="n">
        <v>28.3083159436</v>
      </c>
      <c r="H20" s="151">
        <f>E20/G20</f>
      </c>
      <c r="I20" s="156"/>
      <c r="J20" s="156"/>
      <c r="K20" s="153"/>
      <c r="L20" s="153"/>
      <c r="M20" s="153"/>
      <c r="N20" s="153"/>
      <c r="O20" s="153"/>
      <c r="P20" s="153"/>
      <c r="Q20" s="153"/>
      <c r="R20" s="153"/>
      <c r="S20" s="153"/>
      <c r="T20" s="153"/>
    </row>
    <row r="21">
      <c r="A21" s="148" t="n">
        <v>2006</v>
      </c>
      <c r="B21" s="149"/>
      <c r="C21" s="149"/>
      <c r="D21" s="149"/>
      <c r="E21" s="150" t="n">
        <v>12.184458</v>
      </c>
      <c r="F21" s="150"/>
      <c r="G21" s="150" t="n">
        <v>15.4481241793</v>
      </c>
      <c r="H21" s="151">
        <f>E21/G21</f>
      </c>
      <c r="I21" s="156"/>
      <c r="J21" s="156"/>
      <c r="K21" s="153"/>
      <c r="L21" s="153"/>
      <c r="M21" s="153"/>
      <c r="N21" s="153"/>
      <c r="O21" s="153"/>
      <c r="P21" s="153"/>
      <c r="Q21" s="153"/>
      <c r="R21" s="153"/>
      <c r="S21" s="153"/>
      <c r="T21" s="153"/>
    </row>
    <row r="22">
      <c r="A22" s="148" t="n">
        <v>2005</v>
      </c>
      <c r="B22" s="149"/>
      <c r="C22" s="149"/>
      <c r="D22" s="149"/>
      <c r="E22" s="150" t="n">
        <v>1.4157</v>
      </c>
      <c r="F22" s="150"/>
      <c r="G22" s="150" t="n">
        <v>11.5773824219</v>
      </c>
      <c r="H22" s="151">
        <f>E22/G22</f>
      </c>
      <c r="I22" s="156"/>
      <c r="J22" s="156"/>
      <c r="K22" s="153"/>
      <c r="L22" s="153"/>
      <c r="M22" s="153"/>
      <c r="N22" s="153"/>
      <c r="O22" s="153"/>
      <c r="P22" s="153"/>
      <c r="Q22" s="153"/>
      <c r="R22" s="153"/>
      <c r="S22" s="153"/>
      <c r="T22" s="153"/>
    </row>
    <row r="23">
      <c r="A23" s="148" t="n">
        <v>2004</v>
      </c>
      <c r="B23" s="149"/>
      <c r="C23" s="149"/>
      <c r="D23" s="149"/>
      <c r="E23" s="150" t="n">
        <v>1.96625</v>
      </c>
      <c r="F23" s="150"/>
      <c r="G23" s="150" t="n">
        <v>8.20554</v>
      </c>
      <c r="H23" s="151">
        <f>E23/G23</f>
      </c>
      <c r="I23" s="156"/>
      <c r="J23" s="156" t="s">
        <v>453</v>
      </c>
      <c r="K23" s="153"/>
      <c r="L23" s="153"/>
      <c r="M23" s="153"/>
      <c r="N23" s="153"/>
      <c r="O23" s="153"/>
      <c r="P23" s="153"/>
      <c r="Q23" s="153"/>
      <c r="R23" s="153"/>
      <c r="S23" s="153"/>
      <c r="T23" s="153"/>
    </row>
    <row r="24">
      <c r="A24" s="148" t="n">
        <v>2003</v>
      </c>
      <c r="B24" s="149"/>
      <c r="C24" s="149"/>
      <c r="D24" s="149"/>
      <c r="E24" s="150" t="n">
        <v>0.9075</v>
      </c>
      <c r="F24" s="150"/>
      <c r="G24" s="150" t="n">
        <v>5.867478</v>
      </c>
      <c r="H24" s="151">
        <f>E24/G24</f>
      </c>
      <c r="I24" s="156"/>
      <c r="J24" s="156" t="s">
        <v>454</v>
      </c>
      <c r="K24" s="153"/>
      <c r="L24" s="153"/>
      <c r="M24" s="153"/>
      <c r="N24" s="153"/>
      <c r="O24" s="153"/>
      <c r="P24" s="153"/>
      <c r="Q24" s="153"/>
      <c r="R24" s="153"/>
      <c r="S24" s="153"/>
      <c r="T24" s="153"/>
    </row>
    <row r="25">
      <c r="A25" s="148" t="n">
        <v>2002</v>
      </c>
      <c r="B25" s="149"/>
      <c r="C25" s="149"/>
      <c r="D25" s="149"/>
      <c r="E25" s="150" t="n">
        <v>0.55</v>
      </c>
      <c r="F25" s="150"/>
      <c r="G25" s="150" t="n">
        <v>3.767985</v>
      </c>
      <c r="H25" s="151">
        <f>E25/G25</f>
      </c>
      <c r="I25" s="156"/>
      <c r="J25" s="156" t="s">
        <v>455</v>
      </c>
      <c r="K25" s="153"/>
      <c r="L25" s="153"/>
      <c r="M25" s="153"/>
      <c r="N25" s="153"/>
      <c r="O25" s="153"/>
      <c r="P25" s="153"/>
      <c r="Q25" s="153"/>
      <c r="R25" s="153"/>
      <c r="S25" s="153"/>
      <c r="T25" s="153"/>
    </row>
    <row r="26">
      <c r="A26" s="148" t="n">
        <v>2001</v>
      </c>
      <c r="B26" s="149"/>
      <c r="C26" s="149"/>
      <c r="D26" s="149"/>
      <c r="E26" s="150" t="n">
        <v>1.5</v>
      </c>
      <c r="F26" s="150"/>
      <c r="G26" s="150" t="n">
        <v>3.282907</v>
      </c>
      <c r="H26" s="151">
        <f>E26/G26</f>
      </c>
      <c r="I26" s="156"/>
      <c r="J26" s="156" t="s">
        <v>456</v>
      </c>
      <c r="K26" s="153"/>
      <c r="L26" s="153"/>
      <c r="M26" s="153"/>
      <c r="N26" s="153"/>
      <c r="O26" s="153"/>
      <c r="P26" s="153"/>
      <c r="Q26" s="153"/>
      <c r="R26" s="153"/>
      <c r="S26" s="153"/>
      <c r="T26" s="153"/>
    </row>
    <row r="27">
      <c r="A27" s="157" t="s">
        <v>457</v>
      </c>
      <c r="B27" s="158"/>
      <c r="C27" s="158"/>
      <c r="D27" s="158"/>
      <c r="E27" s="159">
        <f>SUM(E3:E26)</f>
      </c>
      <c r="F27" s="159"/>
      <c r="G27" s="159">
        <f>SUM(G4:G26)</f>
      </c>
      <c r="H27" s="160"/>
      <c r="I27" s="161"/>
      <c r="J27" s="161"/>
      <c r="K27" s="153"/>
      <c r="L27" s="153"/>
      <c r="M27" s="154"/>
      <c r="N27" s="153"/>
      <c r="O27" s="153"/>
      <c r="P27" s="153"/>
      <c r="Q27" s="153"/>
      <c r="R27" s="153"/>
      <c r="S27" s="153"/>
      <c r="T27" s="153"/>
    </row>
    <row r="28">
      <c r="A28" s="162"/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</row>
    <row r="29">
      <c r="A29" s="162"/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</row>
    <row r="30">
      <c r="A30" s="162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</row>
    <row r="31">
      <c r="A31" s="162"/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</row>
    <row r="32">
      <c r="A32" s="148" t="s">
        <v>458</v>
      </c>
      <c r="B32" s="150"/>
      <c r="C32" s="150"/>
      <c r="D32" s="150"/>
      <c r="E32" s="150" t="n">
        <v>300.00637541</v>
      </c>
      <c r="F32" s="150"/>
      <c r="G32" s="150" t="n">
        <v>646.26746712</v>
      </c>
      <c r="H32" s="163">
        <f>E32/G32</f>
      </c>
      <c r="I32" s="152"/>
      <c r="J32" s="152"/>
      <c r="K32" s="153"/>
      <c r="L32" s="153"/>
      <c r="M32" s="153"/>
      <c r="N32" s="153"/>
      <c r="O32" s="153"/>
      <c r="P32" s="153"/>
      <c r="Q32" s="153"/>
      <c r="R32" s="153"/>
      <c r="S32" s="153"/>
      <c r="T32" s="153"/>
    </row>
    <row r="33">
      <c r="A33" s="162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</row>
    <row r="34">
      <c r="A34" s="162"/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</row>
    <row r="35">
      <c r="A35" s="162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</row>
    <row r="36">
      <c r="A36" s="162"/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</row>
    <row r="37">
      <c r="A37" s="162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</row>
    <row r="38">
      <c r="A38" s="162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</row>
    <row r="39">
      <c r="A39" s="162"/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</row>
    <row r="40">
      <c r="A40" s="162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</row>
    <row r="41">
      <c r="A41" s="162"/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</row>
    <row r="42">
      <c r="A42" s="162"/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</row>
    <row r="43">
      <c r="A43" s="162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</row>
    <row r="44">
      <c r="A44" s="162"/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</row>
    <row r="45">
      <c r="A45" s="162"/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</row>
    <row r="46">
      <c r="A46" s="162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</row>
    <row r="47">
      <c r="A47" s="162"/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</row>
    <row r="48">
      <c r="A48" s="162"/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</row>
    <row r="49">
      <c r="A49" s="162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</row>
    <row r="50">
      <c r="A50" s="162"/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</row>
    <row r="51">
      <c r="A51" s="162"/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</row>
    <row r="52">
      <c r="A52" s="162"/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</row>
    <row r="53">
      <c r="A53" s="162"/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</row>
    <row r="54">
      <c r="A54" s="162"/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</row>
    <row r="55">
      <c r="A55" s="162"/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</row>
    <row r="56">
      <c r="A56" s="162"/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</row>
    <row r="57">
      <c r="A57" s="162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</row>
    <row r="58">
      <c r="A58" s="162"/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</row>
    <row r="59">
      <c r="A59" s="162"/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</row>
    <row r="60">
      <c r="A60" s="162"/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</row>
    <row r="61">
      <c r="A61" s="162"/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3"/>
    </row>
    <row r="62">
      <c r="A62" s="162"/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</row>
    <row r="63">
      <c r="A63" s="162"/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</row>
    <row r="64">
      <c r="A64" s="162"/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</row>
    <row r="65">
      <c r="A65" s="162"/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</row>
    <row r="66">
      <c r="A66" s="162"/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</row>
    <row r="67">
      <c r="A67" s="162"/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</row>
    <row r="68">
      <c r="A68" s="162"/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</row>
    <row r="69">
      <c r="A69" s="162"/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</row>
    <row r="70">
      <c r="A70" s="162"/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</row>
    <row r="71">
      <c r="A71" s="162"/>
      <c r="B71" s="153"/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</row>
    <row r="72">
      <c r="A72" s="162"/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</row>
    <row r="73">
      <c r="A73" s="162"/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</row>
    <row r="74">
      <c r="A74" s="162"/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</row>
    <row r="75">
      <c r="A75" s="162"/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</row>
    <row r="76">
      <c r="A76" s="162"/>
      <c r="B76" s="153"/>
      <c r="C76" s="153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</row>
    <row r="77">
      <c r="A77" s="162"/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</row>
    <row r="78">
      <c r="A78" s="162"/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</row>
    <row r="79">
      <c r="A79" s="162"/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</row>
    <row r="80">
      <c r="A80" s="162"/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</row>
    <row r="81">
      <c r="A81" s="162"/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</row>
    <row r="82">
      <c r="A82" s="162"/>
      <c r="B82" s="153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</row>
    <row r="83">
      <c r="A83" s="162"/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</row>
    <row r="84">
      <c r="A84" s="162"/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</row>
    <row r="85">
      <c r="A85" s="162"/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</row>
    <row r="86">
      <c r="A86" s="162"/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</row>
    <row r="87">
      <c r="A87" s="162"/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</row>
    <row r="88">
      <c r="A88" s="162"/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</row>
    <row r="89">
      <c r="A89" s="162"/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</row>
    <row r="90">
      <c r="A90" s="162"/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</row>
    <row r="91">
      <c r="A91" s="162"/>
      <c r="B91" s="153"/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</row>
    <row r="92">
      <c r="A92" s="162"/>
      <c r="B92" s="153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</row>
    <row r="93">
      <c r="A93" s="162"/>
      <c r="B93" s="153"/>
      <c r="C93" s="153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</row>
    <row r="94">
      <c r="A94" s="162"/>
      <c r="B94" s="153"/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</row>
    <row r="95">
      <c r="A95" s="162"/>
      <c r="B95" s="153"/>
      <c r="C95" s="153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</row>
    <row r="96">
      <c r="A96" s="162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</row>
    <row r="97">
      <c r="A97" s="162"/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</row>
    <row r="98">
      <c r="A98" s="162"/>
      <c r="B98" s="153"/>
      <c r="C98" s="153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</row>
    <row r="99">
      <c r="A99" s="162"/>
      <c r="B99" s="153"/>
      <c r="C99" s="153"/>
      <c r="D99" s="153"/>
      <c r="E99" s="153"/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</row>
    <row r="100">
      <c r="A100" s="162"/>
      <c r="B100" s="153"/>
      <c r="C100" s="153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</row>
    <row r="101">
      <c r="A101" s="162"/>
      <c r="B101" s="153"/>
      <c r="C101" s="153"/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</row>
    <row r="102">
      <c r="A102" s="162"/>
      <c r="B102" s="153"/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</row>
    <row r="103">
      <c r="A103" s="162"/>
      <c r="B103" s="153"/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</row>
    <row r="104">
      <c r="A104" s="162"/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</row>
    <row r="105">
      <c r="A105" s="162"/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</row>
    <row r="106">
      <c r="A106" s="162"/>
      <c r="B106" s="153"/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</row>
    <row r="107">
      <c r="A107" s="162"/>
      <c r="B107" s="153"/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153"/>
    </row>
    <row r="108">
      <c r="A108" s="162"/>
      <c r="B108" s="153"/>
      <c r="C108" s="153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3"/>
      <c r="P108" s="153"/>
      <c r="Q108" s="153"/>
      <c r="R108" s="153"/>
      <c r="S108" s="153"/>
      <c r="T108" s="153"/>
    </row>
    <row r="109">
      <c r="A109" s="162"/>
      <c r="B109" s="153"/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53"/>
    </row>
    <row r="110">
      <c r="A110" s="162"/>
      <c r="B110" s="153"/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</row>
    <row r="111">
      <c r="A111" s="162"/>
      <c r="B111" s="153"/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53"/>
    </row>
    <row r="112">
      <c r="A112" s="162"/>
      <c r="B112" s="153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153"/>
    </row>
    <row r="113">
      <c r="A113" s="162"/>
      <c r="B113" s="153"/>
      <c r="C113" s="153"/>
      <c r="D113" s="153"/>
      <c r="E113" s="153"/>
      <c r="F113" s="153"/>
      <c r="G113" s="153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3"/>
      <c r="T113" s="153"/>
    </row>
    <row r="114">
      <c r="A114" s="162"/>
      <c r="B114" s="153"/>
      <c r="C114" s="153"/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153"/>
      <c r="O114" s="153"/>
      <c r="P114" s="153"/>
      <c r="Q114" s="153"/>
      <c r="R114" s="153"/>
      <c r="S114" s="153"/>
      <c r="T114" s="153"/>
    </row>
    <row r="115">
      <c r="A115" s="162"/>
      <c r="B115" s="153"/>
      <c r="C115" s="153"/>
      <c r="D115" s="153"/>
      <c r="E115" s="153"/>
      <c r="F115" s="153"/>
      <c r="G115" s="153"/>
      <c r="H115" s="153"/>
      <c r="I115" s="153"/>
      <c r="J115" s="153"/>
      <c r="K115" s="153"/>
      <c r="L115" s="153"/>
      <c r="M115" s="153"/>
      <c r="N115" s="153"/>
      <c r="O115" s="153"/>
      <c r="P115" s="153"/>
      <c r="Q115" s="153"/>
      <c r="R115" s="153"/>
      <c r="S115" s="153"/>
      <c r="T115" s="153"/>
    </row>
    <row r="116">
      <c r="A116" s="162"/>
      <c r="B116" s="153"/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  <c r="S116" s="153"/>
      <c r="T116" s="153"/>
    </row>
    <row r="117">
      <c r="A117" s="162"/>
      <c r="B117" s="153"/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53"/>
      <c r="S117" s="153"/>
      <c r="T117" s="153"/>
    </row>
    <row r="118">
      <c r="A118" s="162"/>
      <c r="B118" s="153"/>
      <c r="C118" s="153"/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  <c r="S118" s="153"/>
      <c r="T118" s="153"/>
    </row>
    <row r="119">
      <c r="A119" s="162"/>
      <c r="B119" s="153"/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</row>
    <row r="120">
      <c r="A120" s="162"/>
      <c r="B120" s="153"/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</row>
    <row r="121">
      <c r="A121" s="162"/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</row>
    <row r="122">
      <c r="A122" s="162"/>
      <c r="B122" s="153"/>
      <c r="C122" s="153"/>
      <c r="D122" s="153"/>
      <c r="E122" s="153"/>
      <c r="F122" s="153"/>
      <c r="G122" s="153"/>
      <c r="H122" s="153"/>
      <c r="I122" s="153"/>
      <c r="J122" s="153"/>
      <c r="K122" s="153"/>
      <c r="L122" s="153"/>
      <c r="M122" s="153"/>
      <c r="N122" s="153"/>
      <c r="O122" s="153"/>
      <c r="P122" s="153"/>
      <c r="Q122" s="153"/>
      <c r="R122" s="153"/>
      <c r="S122" s="153"/>
      <c r="T122" s="153"/>
    </row>
    <row r="123">
      <c r="A123" s="162"/>
      <c r="B123" s="153"/>
      <c r="C123" s="153"/>
      <c r="D123" s="153"/>
      <c r="E123" s="153"/>
      <c r="F123" s="153"/>
      <c r="G123" s="153"/>
      <c r="H123" s="153"/>
      <c r="I123" s="153"/>
      <c r="J123" s="153"/>
      <c r="K123" s="153"/>
      <c r="L123" s="153"/>
      <c r="M123" s="153"/>
      <c r="N123" s="153"/>
      <c r="O123" s="153"/>
      <c r="P123" s="153"/>
      <c r="Q123" s="153"/>
      <c r="R123" s="153"/>
      <c r="S123" s="153"/>
      <c r="T123" s="153"/>
    </row>
    <row r="124">
      <c r="A124" s="162"/>
      <c r="B124" s="153"/>
      <c r="C124" s="153"/>
      <c r="D124" s="153"/>
      <c r="E124" s="153"/>
      <c r="F124" s="153"/>
      <c r="G124" s="153"/>
      <c r="H124" s="153"/>
      <c r="I124" s="153"/>
      <c r="J124" s="153"/>
      <c r="K124" s="153"/>
      <c r="L124" s="153"/>
      <c r="M124" s="153"/>
      <c r="N124" s="153"/>
      <c r="O124" s="153"/>
      <c r="P124" s="153"/>
      <c r="Q124" s="153"/>
      <c r="R124" s="153"/>
      <c r="S124" s="153"/>
      <c r="T124" s="153"/>
    </row>
    <row r="125">
      <c r="A125" s="162"/>
      <c r="B125" s="153"/>
      <c r="C125" s="153"/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3"/>
      <c r="O125" s="153"/>
      <c r="P125" s="153"/>
      <c r="Q125" s="153"/>
      <c r="R125" s="153"/>
      <c r="S125" s="153"/>
      <c r="T125" s="153"/>
    </row>
    <row r="126">
      <c r="A126" s="162"/>
      <c r="B126" s="153"/>
      <c r="C126" s="153"/>
      <c r="D126" s="153"/>
      <c r="E126" s="153"/>
      <c r="F126" s="153"/>
      <c r="G126" s="153"/>
      <c r="H126" s="153"/>
      <c r="I126" s="153"/>
      <c r="J126" s="153"/>
      <c r="K126" s="153"/>
      <c r="L126" s="153"/>
      <c r="M126" s="153"/>
      <c r="N126" s="153"/>
      <c r="O126" s="153"/>
      <c r="P126" s="153"/>
      <c r="Q126" s="153"/>
      <c r="R126" s="153"/>
      <c r="S126" s="153"/>
      <c r="T126" s="153"/>
    </row>
    <row r="127">
      <c r="A127" s="162"/>
      <c r="B127" s="153"/>
      <c r="C127" s="153"/>
      <c r="D127" s="153"/>
      <c r="E127" s="153"/>
      <c r="F127" s="153"/>
      <c r="G127" s="153"/>
      <c r="H127" s="153"/>
      <c r="I127" s="153"/>
      <c r="J127" s="153"/>
      <c r="K127" s="153"/>
      <c r="L127" s="153"/>
      <c r="M127" s="153"/>
      <c r="N127" s="153"/>
      <c r="O127" s="153"/>
      <c r="P127" s="153"/>
      <c r="Q127" s="153"/>
      <c r="R127" s="153"/>
      <c r="S127" s="153"/>
      <c r="T127" s="153"/>
    </row>
    <row r="128">
      <c r="A128" s="162"/>
      <c r="B128" s="153"/>
      <c r="C128" s="153"/>
      <c r="D128" s="153"/>
      <c r="E128" s="153"/>
      <c r="F128" s="153"/>
      <c r="G128" s="153"/>
      <c r="H128" s="153"/>
      <c r="I128" s="153"/>
      <c r="J128" s="153"/>
      <c r="K128" s="153"/>
      <c r="L128" s="153"/>
      <c r="M128" s="153"/>
      <c r="N128" s="153"/>
      <c r="O128" s="153"/>
      <c r="P128" s="153"/>
      <c r="Q128" s="153"/>
      <c r="R128" s="153"/>
      <c r="S128" s="153"/>
      <c r="T128" s="153"/>
    </row>
    <row r="129">
      <c r="A129" s="162"/>
      <c r="B129" s="153"/>
      <c r="C129" s="153"/>
      <c r="D129" s="153"/>
      <c r="E129" s="153"/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153"/>
      <c r="R129" s="153"/>
      <c r="S129" s="153"/>
      <c r="T129" s="153"/>
    </row>
    <row r="130">
      <c r="A130" s="162"/>
      <c r="B130" s="153"/>
      <c r="C130" s="153"/>
      <c r="D130" s="153"/>
      <c r="E130" s="153"/>
      <c r="F130" s="153"/>
      <c r="G130" s="153"/>
      <c r="H130" s="153"/>
      <c r="I130" s="153"/>
      <c r="J130" s="153"/>
      <c r="K130" s="153"/>
      <c r="L130" s="153"/>
      <c r="M130" s="153"/>
      <c r="N130" s="153"/>
      <c r="O130" s="153"/>
      <c r="P130" s="153"/>
      <c r="Q130" s="153"/>
      <c r="R130" s="153"/>
      <c r="S130" s="153"/>
      <c r="T130" s="153"/>
    </row>
    <row r="131">
      <c r="A131" s="162"/>
      <c r="B131" s="153"/>
      <c r="C131" s="153"/>
      <c r="D131" s="153"/>
      <c r="E131" s="153"/>
      <c r="F131" s="153"/>
      <c r="G131" s="153"/>
      <c r="H131" s="153"/>
      <c r="I131" s="153"/>
      <c r="J131" s="153"/>
      <c r="K131" s="153"/>
      <c r="L131" s="153"/>
      <c r="M131" s="153"/>
      <c r="N131" s="153"/>
      <c r="O131" s="153"/>
      <c r="P131" s="153"/>
      <c r="Q131" s="153"/>
      <c r="R131" s="153"/>
      <c r="S131" s="153"/>
      <c r="T131" s="153"/>
    </row>
    <row r="132">
      <c r="A132" s="162"/>
      <c r="B132" s="153"/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53"/>
      <c r="S132" s="153"/>
      <c r="T132" s="153"/>
    </row>
    <row r="133">
      <c r="A133" s="162"/>
      <c r="B133" s="153"/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</row>
    <row r="134">
      <c r="A134" s="162"/>
      <c r="B134" s="153"/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</row>
    <row r="135">
      <c r="A135" s="162"/>
      <c r="B135" s="153"/>
      <c r="C135" s="153"/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53"/>
      <c r="S135" s="153"/>
      <c r="T135" s="153"/>
    </row>
    <row r="136">
      <c r="A136" s="162"/>
      <c r="B136" s="153"/>
      <c r="C136" s="153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</row>
    <row r="137">
      <c r="A137" s="162"/>
      <c r="B137" s="153"/>
      <c r="C137" s="153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</row>
    <row r="138">
      <c r="A138" s="162"/>
      <c r="B138" s="153"/>
      <c r="C138" s="153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</row>
    <row r="139">
      <c r="A139" s="162"/>
      <c r="B139" s="153"/>
      <c r="C139" s="153"/>
      <c r="D139" s="153"/>
      <c r="E139" s="153"/>
      <c r="F139" s="153"/>
      <c r="G139" s="153"/>
      <c r="H139" s="153"/>
      <c r="I139" s="153"/>
      <c r="J139" s="153"/>
      <c r="K139" s="153"/>
      <c r="L139" s="153"/>
      <c r="M139" s="153"/>
      <c r="N139" s="153"/>
      <c r="O139" s="153"/>
      <c r="P139" s="153"/>
      <c r="Q139" s="153"/>
      <c r="R139" s="153"/>
      <c r="S139" s="153"/>
      <c r="T139" s="153"/>
    </row>
    <row r="140">
      <c r="A140" s="162"/>
      <c r="B140" s="153"/>
      <c r="C140" s="153"/>
      <c r="D140" s="153"/>
      <c r="E140" s="153"/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R140" s="153"/>
      <c r="S140" s="153"/>
      <c r="T140" s="153"/>
    </row>
    <row r="141">
      <c r="A141" s="162"/>
      <c r="B141" s="153"/>
      <c r="C141" s="153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153"/>
      <c r="O141" s="153"/>
      <c r="P141" s="153"/>
      <c r="Q141" s="153"/>
      <c r="R141" s="153"/>
      <c r="S141" s="153"/>
      <c r="T141" s="153"/>
    </row>
    <row r="142">
      <c r="A142" s="162"/>
      <c r="B142" s="153"/>
      <c r="C142" s="153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3"/>
      <c r="O142" s="153"/>
      <c r="P142" s="153"/>
      <c r="Q142" s="153"/>
      <c r="R142" s="153"/>
      <c r="S142" s="153"/>
      <c r="T142" s="153"/>
    </row>
    <row r="143">
      <c r="A143" s="162"/>
      <c r="B143" s="153"/>
      <c r="C143" s="153"/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  <c r="N143" s="153"/>
      <c r="O143" s="153"/>
      <c r="P143" s="153"/>
      <c r="Q143" s="153"/>
      <c r="R143" s="153"/>
      <c r="S143" s="153"/>
      <c r="T143" s="153"/>
    </row>
    <row r="144">
      <c r="A144" s="162"/>
      <c r="B144" s="153"/>
      <c r="C144" s="153"/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153"/>
      <c r="O144" s="153"/>
      <c r="P144" s="153"/>
      <c r="Q144" s="153"/>
      <c r="R144" s="153"/>
      <c r="S144" s="153"/>
      <c r="T144" s="153"/>
    </row>
    <row r="145">
      <c r="A145" s="162"/>
      <c r="B145" s="153"/>
      <c r="C145" s="153"/>
      <c r="D145" s="153"/>
      <c r="E145" s="153"/>
      <c r="F145" s="153"/>
      <c r="G145" s="153"/>
      <c r="H145" s="153"/>
      <c r="I145" s="153"/>
      <c r="J145" s="153"/>
      <c r="K145" s="153"/>
      <c r="L145" s="153"/>
      <c r="M145" s="153"/>
      <c r="N145" s="153"/>
      <c r="O145" s="153"/>
      <c r="P145" s="153"/>
      <c r="Q145" s="153"/>
      <c r="R145" s="153"/>
      <c r="S145" s="153"/>
      <c r="T145" s="153"/>
    </row>
    <row r="146">
      <c r="A146" s="162"/>
      <c r="B146" s="153"/>
      <c r="C146" s="153"/>
      <c r="D146" s="153"/>
      <c r="E146" s="153"/>
      <c r="F146" s="153"/>
      <c r="G146" s="153"/>
      <c r="H146" s="153"/>
      <c r="I146" s="153"/>
      <c r="J146" s="153"/>
      <c r="K146" s="153"/>
      <c r="L146" s="153"/>
      <c r="M146" s="153"/>
      <c r="N146" s="153"/>
      <c r="O146" s="153"/>
      <c r="P146" s="153"/>
      <c r="Q146" s="153"/>
      <c r="R146" s="153"/>
      <c r="S146" s="153"/>
      <c r="T146" s="153"/>
    </row>
    <row r="147">
      <c r="A147" s="162"/>
      <c r="B147" s="153"/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</row>
    <row r="148">
      <c r="A148" s="162"/>
      <c r="B148" s="153"/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153"/>
    </row>
    <row r="149">
      <c r="A149" s="162"/>
      <c r="B149" s="153"/>
      <c r="C149" s="153"/>
      <c r="D149" s="153"/>
      <c r="E149" s="153"/>
      <c r="F149" s="153"/>
      <c r="G149" s="153"/>
      <c r="H149" s="153"/>
      <c r="I149" s="153"/>
      <c r="J149" s="153"/>
      <c r="K149" s="153"/>
      <c r="L149" s="153"/>
      <c r="M149" s="153"/>
      <c r="N149" s="153"/>
      <c r="O149" s="153"/>
      <c r="P149" s="153"/>
      <c r="Q149" s="153"/>
      <c r="R149" s="153"/>
      <c r="S149" s="153"/>
      <c r="T149" s="153"/>
    </row>
    <row r="150">
      <c r="A150" s="162"/>
      <c r="B150" s="153"/>
      <c r="C150" s="153"/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3"/>
      <c r="Q150" s="153"/>
      <c r="R150" s="153"/>
      <c r="S150" s="153"/>
      <c r="T150" s="153"/>
    </row>
    <row r="151">
      <c r="A151" s="162"/>
      <c r="B151" s="153"/>
      <c r="C151" s="153"/>
      <c r="D151" s="153"/>
      <c r="E151" s="153"/>
      <c r="F151" s="153"/>
      <c r="G151" s="153"/>
      <c r="H151" s="153"/>
      <c r="I151" s="153"/>
      <c r="J151" s="153"/>
      <c r="K151" s="153"/>
      <c r="L151" s="153"/>
      <c r="M151" s="153"/>
      <c r="N151" s="153"/>
      <c r="O151" s="153"/>
      <c r="P151" s="153"/>
      <c r="Q151" s="153"/>
      <c r="R151" s="153"/>
      <c r="S151" s="153"/>
      <c r="T151" s="153"/>
    </row>
    <row r="152">
      <c r="A152" s="162"/>
      <c r="B152" s="153"/>
      <c r="C152" s="153"/>
      <c r="D152" s="153"/>
      <c r="E152" s="153"/>
      <c r="F152" s="153"/>
      <c r="G152" s="153"/>
      <c r="H152" s="153"/>
      <c r="I152" s="153"/>
      <c r="J152" s="153"/>
      <c r="K152" s="153"/>
      <c r="L152" s="153"/>
      <c r="M152" s="153"/>
      <c r="N152" s="153"/>
      <c r="O152" s="153"/>
      <c r="P152" s="153"/>
      <c r="Q152" s="153"/>
      <c r="R152" s="153"/>
      <c r="S152" s="153"/>
      <c r="T152" s="153"/>
    </row>
    <row r="153">
      <c r="A153" s="162"/>
      <c r="B153" s="153"/>
      <c r="C153" s="153"/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3"/>
      <c r="Q153" s="153"/>
      <c r="R153" s="153"/>
      <c r="S153" s="153"/>
      <c r="T153" s="153"/>
    </row>
    <row r="154">
      <c r="A154" s="162"/>
      <c r="B154" s="153"/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  <c r="S154" s="153"/>
      <c r="T154" s="153"/>
    </row>
    <row r="155">
      <c r="A155" s="162"/>
      <c r="B155" s="153"/>
      <c r="C155" s="153"/>
      <c r="D155" s="153"/>
      <c r="E155" s="153"/>
      <c r="F155" s="153"/>
      <c r="G155" s="153"/>
      <c r="H155" s="153"/>
      <c r="I155" s="153"/>
      <c r="J155" s="153"/>
      <c r="K155" s="153"/>
      <c r="L155" s="153"/>
      <c r="M155" s="153"/>
      <c r="N155" s="153"/>
      <c r="O155" s="153"/>
      <c r="P155" s="153"/>
      <c r="Q155" s="153"/>
      <c r="R155" s="153"/>
      <c r="S155" s="153"/>
      <c r="T155" s="153"/>
    </row>
    <row r="156">
      <c r="A156" s="162"/>
      <c r="B156" s="15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3"/>
      <c r="Q156" s="153"/>
      <c r="R156" s="153"/>
      <c r="S156" s="153"/>
      <c r="T156" s="153"/>
    </row>
    <row r="157">
      <c r="A157" s="162"/>
      <c r="B157" s="153"/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  <c r="P157" s="153"/>
      <c r="Q157" s="153"/>
      <c r="R157" s="153"/>
      <c r="S157" s="153"/>
      <c r="T157" s="153"/>
    </row>
    <row r="158">
      <c r="A158" s="162"/>
      <c r="B158" s="153"/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</row>
    <row r="159">
      <c r="A159" s="162"/>
      <c r="B159" s="153"/>
      <c r="C159" s="153"/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</row>
    <row r="160">
      <c r="A160" s="162"/>
      <c r="B160" s="153"/>
      <c r="C160" s="153"/>
      <c r="D160" s="153"/>
      <c r="E160" s="153"/>
      <c r="F160" s="153"/>
      <c r="G160" s="153"/>
      <c r="H160" s="153"/>
      <c r="I160" s="153"/>
      <c r="J160" s="153"/>
      <c r="K160" s="153"/>
      <c r="L160" s="153"/>
      <c r="M160" s="153"/>
      <c r="N160" s="153"/>
      <c r="O160" s="153"/>
      <c r="P160" s="153"/>
      <c r="Q160" s="153"/>
      <c r="R160" s="153"/>
      <c r="S160" s="153"/>
      <c r="T160" s="153"/>
    </row>
    <row r="161">
      <c r="A161" s="162"/>
      <c r="B161" s="153"/>
      <c r="C161" s="153"/>
      <c r="D161" s="153"/>
      <c r="E161" s="153"/>
      <c r="F161" s="153"/>
      <c r="G161" s="153"/>
      <c r="H161" s="153"/>
      <c r="I161" s="153"/>
      <c r="J161" s="153"/>
      <c r="K161" s="153"/>
      <c r="L161" s="153"/>
      <c r="M161" s="153"/>
      <c r="N161" s="153"/>
      <c r="O161" s="153"/>
      <c r="P161" s="153"/>
      <c r="Q161" s="153"/>
      <c r="R161" s="153"/>
      <c r="S161" s="153"/>
      <c r="T161" s="153"/>
    </row>
    <row r="162">
      <c r="A162" s="162"/>
      <c r="B162" s="153"/>
      <c r="C162" s="153"/>
      <c r="D162" s="153"/>
      <c r="E162" s="153"/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  <c r="P162" s="153"/>
      <c r="Q162" s="153"/>
      <c r="R162" s="153"/>
      <c r="S162" s="153"/>
      <c r="T162" s="153"/>
    </row>
    <row r="163">
      <c r="A163" s="162"/>
      <c r="B163" s="153"/>
      <c r="C163" s="153"/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153"/>
    </row>
    <row r="164">
      <c r="A164" s="162"/>
      <c r="B164" s="153"/>
      <c r="C164" s="153"/>
      <c r="D164" s="153"/>
      <c r="E164" s="153"/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153"/>
    </row>
    <row r="165">
      <c r="A165" s="162"/>
      <c r="B165" s="153"/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153"/>
    </row>
    <row r="166">
      <c r="A166" s="162"/>
      <c r="B166" s="153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</row>
    <row r="167">
      <c r="A167" s="162"/>
      <c r="B167" s="153"/>
      <c r="C167" s="153"/>
      <c r="D167" s="153"/>
      <c r="E167" s="153"/>
      <c r="F167" s="153"/>
      <c r="G167" s="153"/>
      <c r="H167" s="153"/>
      <c r="I167" s="153"/>
      <c r="J167" s="153"/>
      <c r="K167" s="153"/>
      <c r="L167" s="153"/>
      <c r="M167" s="153"/>
      <c r="N167" s="153"/>
      <c r="O167" s="153"/>
      <c r="P167" s="153"/>
      <c r="Q167" s="153"/>
      <c r="R167" s="153"/>
      <c r="S167" s="153"/>
      <c r="T167" s="153"/>
    </row>
    <row r="168">
      <c r="A168" s="162"/>
      <c r="B168" s="153"/>
      <c r="C168" s="153"/>
      <c r="D168" s="153"/>
      <c r="E168" s="153"/>
      <c r="F168" s="153"/>
      <c r="G168" s="153"/>
      <c r="H168" s="153"/>
      <c r="I168" s="153"/>
      <c r="J168" s="153"/>
      <c r="K168" s="153"/>
      <c r="L168" s="153"/>
      <c r="M168" s="153"/>
      <c r="N168" s="153"/>
      <c r="O168" s="153"/>
      <c r="P168" s="153"/>
      <c r="Q168" s="153"/>
      <c r="R168" s="153"/>
      <c r="S168" s="153"/>
      <c r="T168" s="153"/>
    </row>
    <row r="169">
      <c r="A169" s="162"/>
      <c r="B169" s="153"/>
      <c r="C169" s="153"/>
      <c r="D169" s="153"/>
      <c r="E169" s="153"/>
      <c r="F169" s="153"/>
      <c r="G169" s="153"/>
      <c r="H169" s="153"/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53"/>
    </row>
    <row r="170">
      <c r="A170" s="162"/>
      <c r="B170" s="153"/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  <c r="S170" s="153"/>
      <c r="T170" s="153"/>
    </row>
    <row r="171">
      <c r="A171" s="162"/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  <c r="T171" s="153"/>
    </row>
    <row r="172">
      <c r="A172" s="162"/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  <c r="P172" s="153"/>
      <c r="Q172" s="153"/>
      <c r="R172" s="153"/>
      <c r="S172" s="153"/>
      <c r="T172" s="153"/>
    </row>
    <row r="173">
      <c r="A173" s="162"/>
      <c r="B173" s="153"/>
      <c r="C173" s="153"/>
      <c r="D173" s="153"/>
      <c r="E173" s="153"/>
      <c r="F173" s="153"/>
      <c r="G173" s="153"/>
      <c r="H173" s="153"/>
      <c r="I173" s="153"/>
      <c r="J173" s="153"/>
      <c r="K173" s="153"/>
      <c r="L173" s="153"/>
      <c r="M173" s="153"/>
      <c r="N173" s="153"/>
      <c r="O173" s="153"/>
      <c r="P173" s="153"/>
      <c r="Q173" s="153"/>
      <c r="R173" s="153"/>
      <c r="S173" s="153"/>
      <c r="T173" s="153"/>
    </row>
    <row r="174">
      <c r="A174" s="162"/>
      <c r="B174" s="153"/>
      <c r="C174" s="153"/>
      <c r="D174" s="153"/>
      <c r="E174" s="153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  <c r="T174" s="153"/>
    </row>
    <row r="175">
      <c r="A175" s="162"/>
      <c r="B175" s="153"/>
      <c r="C175" s="153"/>
      <c r="D175" s="153"/>
      <c r="E175" s="153"/>
      <c r="F175" s="153"/>
      <c r="G175" s="153"/>
      <c r="H175" s="153"/>
      <c r="I175" s="153"/>
      <c r="J175" s="153"/>
      <c r="K175" s="153"/>
      <c r="L175" s="153"/>
      <c r="M175" s="153"/>
      <c r="N175" s="153"/>
      <c r="O175" s="153"/>
      <c r="P175" s="153"/>
      <c r="Q175" s="153"/>
      <c r="R175" s="153"/>
      <c r="S175" s="153"/>
      <c r="T175" s="153"/>
    </row>
    <row r="176">
      <c r="A176" s="162"/>
      <c r="B176" s="153"/>
      <c r="C176" s="153"/>
      <c r="D176" s="153"/>
      <c r="E176" s="153"/>
      <c r="F176" s="153"/>
      <c r="G176" s="153"/>
      <c r="H176" s="153"/>
      <c r="I176" s="153"/>
      <c r="J176" s="153"/>
      <c r="K176" s="153"/>
      <c r="L176" s="153"/>
      <c r="M176" s="153"/>
      <c r="N176" s="153"/>
      <c r="O176" s="153"/>
      <c r="P176" s="153"/>
      <c r="Q176" s="153"/>
      <c r="R176" s="153"/>
      <c r="S176" s="153"/>
      <c r="T176" s="153"/>
    </row>
    <row r="177">
      <c r="A177" s="162"/>
      <c r="B177" s="153"/>
      <c r="C177" s="153"/>
      <c r="D177" s="153"/>
      <c r="E177" s="153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53"/>
      <c r="Q177" s="153"/>
      <c r="R177" s="153"/>
      <c r="S177" s="153"/>
      <c r="T177" s="153"/>
    </row>
    <row r="178">
      <c r="A178" s="162"/>
      <c r="B178" s="153"/>
      <c r="C178" s="153"/>
      <c r="D178" s="153"/>
      <c r="E178" s="153"/>
      <c r="F178" s="153"/>
      <c r="G178" s="153"/>
      <c r="H178" s="153"/>
      <c r="I178" s="153"/>
      <c r="J178" s="153"/>
      <c r="K178" s="153"/>
      <c r="L178" s="153"/>
      <c r="M178" s="153"/>
      <c r="N178" s="153"/>
      <c r="O178" s="153"/>
      <c r="P178" s="153"/>
      <c r="Q178" s="153"/>
      <c r="R178" s="153"/>
      <c r="S178" s="153"/>
      <c r="T178" s="153"/>
    </row>
    <row r="179">
      <c r="A179" s="162"/>
      <c r="B179" s="153"/>
      <c r="C179" s="153"/>
      <c r="D179" s="153"/>
      <c r="E179" s="153"/>
      <c r="F179" s="153"/>
      <c r="G179" s="153"/>
      <c r="H179" s="153"/>
      <c r="I179" s="153"/>
      <c r="J179" s="153"/>
      <c r="K179" s="153"/>
      <c r="L179" s="153"/>
      <c r="M179" s="153"/>
      <c r="N179" s="153"/>
      <c r="O179" s="153"/>
      <c r="P179" s="153"/>
      <c r="Q179" s="153"/>
      <c r="R179" s="153"/>
      <c r="S179" s="153"/>
      <c r="T179" s="153"/>
    </row>
    <row r="180">
      <c r="A180" s="162"/>
      <c r="B180" s="153"/>
      <c r="C180" s="153"/>
      <c r="D180" s="153"/>
      <c r="E180" s="153"/>
      <c r="F180" s="153"/>
      <c r="G180" s="153"/>
      <c r="H180" s="153"/>
      <c r="I180" s="153"/>
      <c r="J180" s="153"/>
      <c r="K180" s="153"/>
      <c r="L180" s="153"/>
      <c r="M180" s="153"/>
      <c r="N180" s="153"/>
      <c r="O180" s="153"/>
      <c r="P180" s="153"/>
      <c r="Q180" s="153"/>
      <c r="R180" s="153"/>
      <c r="S180" s="153"/>
      <c r="T180" s="153"/>
    </row>
    <row r="181">
      <c r="A181" s="162"/>
      <c r="B181" s="153"/>
      <c r="C181" s="153"/>
      <c r="D181" s="153"/>
      <c r="E181" s="153"/>
      <c r="F181" s="153"/>
      <c r="G181" s="153"/>
      <c r="H181" s="153"/>
      <c r="I181" s="153"/>
      <c r="J181" s="153"/>
      <c r="K181" s="153"/>
      <c r="L181" s="153"/>
      <c r="M181" s="153"/>
      <c r="N181" s="153"/>
      <c r="O181" s="153"/>
      <c r="P181" s="153"/>
      <c r="Q181" s="153"/>
      <c r="R181" s="153"/>
      <c r="S181" s="153"/>
      <c r="T181" s="153"/>
    </row>
    <row r="182">
      <c r="A182" s="162"/>
      <c r="B182" s="153"/>
      <c r="C182" s="153"/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3"/>
      <c r="O182" s="153"/>
      <c r="P182" s="153"/>
      <c r="Q182" s="153"/>
      <c r="R182" s="153"/>
      <c r="S182" s="153"/>
      <c r="T182" s="153"/>
    </row>
    <row r="183">
      <c r="A183" s="162"/>
      <c r="B183" s="153"/>
      <c r="C183" s="153"/>
      <c r="D183" s="153"/>
      <c r="E183" s="153"/>
      <c r="F183" s="153"/>
      <c r="G183" s="153"/>
      <c r="H183" s="153"/>
      <c r="I183" s="153"/>
      <c r="J183" s="153"/>
      <c r="K183" s="153"/>
      <c r="L183" s="153"/>
      <c r="M183" s="153"/>
      <c r="N183" s="153"/>
      <c r="O183" s="153"/>
      <c r="P183" s="153"/>
      <c r="Q183" s="153"/>
      <c r="R183" s="153"/>
      <c r="S183" s="153"/>
      <c r="T183" s="153"/>
    </row>
    <row r="184">
      <c r="A184" s="162"/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153"/>
      <c r="O184" s="153"/>
      <c r="P184" s="153"/>
      <c r="Q184" s="153"/>
      <c r="R184" s="153"/>
      <c r="S184" s="153"/>
      <c r="T184" s="153"/>
    </row>
    <row r="185">
      <c r="A185" s="162"/>
      <c r="B185" s="153"/>
      <c r="C185" s="153"/>
      <c r="D185" s="153"/>
      <c r="E185" s="153"/>
      <c r="F185" s="153"/>
      <c r="G185" s="153"/>
      <c r="H185" s="153"/>
      <c r="I185" s="153"/>
      <c r="J185" s="153"/>
      <c r="K185" s="153"/>
      <c r="L185" s="153"/>
      <c r="M185" s="153"/>
      <c r="N185" s="153"/>
      <c r="O185" s="153"/>
      <c r="P185" s="153"/>
      <c r="Q185" s="153"/>
      <c r="R185" s="153"/>
      <c r="S185" s="153"/>
      <c r="T185" s="153"/>
    </row>
    <row r="186">
      <c r="A186" s="162"/>
      <c r="B186" s="153"/>
      <c r="C186" s="153"/>
      <c r="D186" s="153"/>
      <c r="E186" s="153"/>
      <c r="F186" s="153"/>
      <c r="G186" s="153"/>
      <c r="H186" s="153"/>
      <c r="I186" s="153"/>
      <c r="J186" s="153"/>
      <c r="K186" s="153"/>
      <c r="L186" s="153"/>
      <c r="M186" s="153"/>
      <c r="N186" s="153"/>
      <c r="O186" s="153"/>
      <c r="P186" s="153"/>
      <c r="Q186" s="153"/>
      <c r="R186" s="153"/>
      <c r="S186" s="153"/>
      <c r="T186" s="153"/>
    </row>
    <row r="187">
      <c r="A187" s="162"/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153"/>
      <c r="N187" s="153"/>
      <c r="O187" s="153"/>
      <c r="P187" s="153"/>
      <c r="Q187" s="153"/>
      <c r="R187" s="153"/>
      <c r="S187" s="153"/>
      <c r="T187" s="153"/>
    </row>
    <row r="188">
      <c r="A188" s="162"/>
      <c r="B188" s="153"/>
      <c r="C188" s="153"/>
      <c r="D188" s="153"/>
      <c r="E188" s="153"/>
      <c r="F188" s="153"/>
      <c r="G188" s="153"/>
      <c r="H188" s="153"/>
      <c r="I188" s="153"/>
      <c r="J188" s="153"/>
      <c r="K188" s="153"/>
      <c r="L188" s="153"/>
      <c r="M188" s="153"/>
      <c r="N188" s="153"/>
      <c r="O188" s="153"/>
      <c r="P188" s="153"/>
      <c r="Q188" s="153"/>
      <c r="R188" s="153"/>
      <c r="S188" s="153"/>
      <c r="T188" s="153"/>
    </row>
    <row r="189">
      <c r="A189" s="162"/>
      <c r="B189" s="153"/>
      <c r="C189" s="153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  <c r="P189" s="153"/>
      <c r="Q189" s="153"/>
      <c r="R189" s="153"/>
      <c r="S189" s="153"/>
      <c r="T189" s="153"/>
    </row>
    <row r="190">
      <c r="A190" s="162"/>
      <c r="B190" s="153"/>
      <c r="C190" s="153"/>
      <c r="D190" s="153"/>
      <c r="E190" s="153"/>
      <c r="F190" s="153"/>
      <c r="G190" s="153"/>
      <c r="H190" s="153"/>
      <c r="I190" s="153"/>
      <c r="J190" s="153"/>
      <c r="K190" s="153"/>
      <c r="L190" s="153"/>
      <c r="M190" s="153"/>
      <c r="N190" s="153"/>
      <c r="O190" s="153"/>
      <c r="P190" s="153"/>
      <c r="Q190" s="153"/>
      <c r="R190" s="153"/>
      <c r="S190" s="153"/>
      <c r="T190" s="153"/>
    </row>
    <row r="191">
      <c r="A191" s="162"/>
      <c r="B191" s="153"/>
      <c r="C191" s="153"/>
      <c r="D191" s="153"/>
      <c r="E191" s="153"/>
      <c r="F191" s="153"/>
      <c r="G191" s="153"/>
      <c r="H191" s="153"/>
      <c r="I191" s="153"/>
      <c r="J191" s="153"/>
      <c r="K191" s="153"/>
      <c r="L191" s="153"/>
      <c r="M191" s="153"/>
      <c r="N191" s="153"/>
      <c r="O191" s="153"/>
      <c r="P191" s="153"/>
      <c r="Q191" s="153"/>
      <c r="R191" s="153"/>
      <c r="S191" s="153"/>
      <c r="T191" s="153"/>
    </row>
    <row r="192">
      <c r="A192" s="162"/>
      <c r="B192" s="153"/>
      <c r="C192" s="153"/>
      <c r="D192" s="153"/>
      <c r="E192" s="153"/>
      <c r="F192" s="153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53"/>
      <c r="S192" s="153"/>
      <c r="T192" s="153"/>
    </row>
    <row r="193">
      <c r="A193" s="162"/>
      <c r="B193" s="153"/>
      <c r="C193" s="153"/>
      <c r="D193" s="153"/>
      <c r="E193" s="153"/>
      <c r="F193" s="153"/>
      <c r="G193" s="153"/>
      <c r="H193" s="153"/>
      <c r="I193" s="153"/>
      <c r="J193" s="153"/>
      <c r="K193" s="153"/>
      <c r="L193" s="153"/>
      <c r="M193" s="153"/>
      <c r="N193" s="153"/>
      <c r="O193" s="153"/>
      <c r="P193" s="153"/>
      <c r="Q193" s="153"/>
      <c r="R193" s="153"/>
      <c r="S193" s="153"/>
      <c r="T193" s="153"/>
    </row>
    <row r="194">
      <c r="A194" s="162"/>
      <c r="B194" s="153"/>
      <c r="C194" s="153"/>
      <c r="D194" s="153"/>
      <c r="E194" s="153"/>
      <c r="F194" s="153"/>
      <c r="G194" s="153"/>
      <c r="H194" s="153"/>
      <c r="I194" s="153"/>
      <c r="J194" s="153"/>
      <c r="K194" s="153"/>
      <c r="L194" s="153"/>
      <c r="M194" s="153"/>
      <c r="N194" s="153"/>
      <c r="O194" s="153"/>
      <c r="P194" s="153"/>
      <c r="Q194" s="153"/>
      <c r="R194" s="153"/>
      <c r="S194" s="153"/>
      <c r="T194" s="153"/>
    </row>
    <row r="195">
      <c r="A195" s="162"/>
      <c r="B195" s="153"/>
      <c r="C195" s="153"/>
      <c r="D195" s="153"/>
      <c r="E195" s="153"/>
      <c r="F195" s="153"/>
      <c r="G195" s="153"/>
      <c r="H195" s="153"/>
      <c r="I195" s="153"/>
      <c r="J195" s="153"/>
      <c r="K195" s="153"/>
      <c r="L195" s="153"/>
      <c r="M195" s="153"/>
      <c r="N195" s="153"/>
      <c r="O195" s="153"/>
      <c r="P195" s="153"/>
      <c r="Q195" s="153"/>
      <c r="R195" s="153"/>
      <c r="S195" s="153"/>
      <c r="T195" s="153"/>
    </row>
    <row r="196">
      <c r="A196" s="162"/>
      <c r="B196" s="153"/>
      <c r="C196" s="153"/>
      <c r="D196" s="153"/>
      <c r="E196" s="153"/>
      <c r="F196" s="153"/>
      <c r="G196" s="153"/>
      <c r="H196" s="153"/>
      <c r="I196" s="153"/>
      <c r="J196" s="153"/>
      <c r="K196" s="153"/>
      <c r="L196" s="153"/>
      <c r="M196" s="153"/>
      <c r="N196" s="153"/>
      <c r="O196" s="153"/>
      <c r="P196" s="153"/>
      <c r="Q196" s="153"/>
      <c r="R196" s="153"/>
      <c r="S196" s="153"/>
      <c r="T196" s="153"/>
    </row>
    <row r="197">
      <c r="A197" s="162"/>
      <c r="B197" s="153"/>
      <c r="C197" s="153"/>
      <c r="D197" s="153"/>
      <c r="E197" s="153"/>
      <c r="F197" s="153"/>
      <c r="G197" s="153"/>
      <c r="H197" s="153"/>
      <c r="I197" s="153"/>
      <c r="J197" s="153"/>
      <c r="K197" s="153"/>
      <c r="L197" s="153"/>
      <c r="M197" s="153"/>
      <c r="N197" s="153"/>
      <c r="O197" s="153"/>
      <c r="P197" s="153"/>
      <c r="Q197" s="153"/>
      <c r="R197" s="153"/>
      <c r="S197" s="153"/>
      <c r="T197" s="153"/>
    </row>
    <row r="198">
      <c r="A198" s="162"/>
      <c r="B198" s="153"/>
      <c r="C198" s="153"/>
      <c r="D198" s="153"/>
      <c r="E198" s="153"/>
      <c r="F198" s="153"/>
      <c r="G198" s="153"/>
      <c r="H198" s="153"/>
      <c r="I198" s="153"/>
      <c r="J198" s="153"/>
      <c r="K198" s="153"/>
      <c r="L198" s="153"/>
      <c r="M198" s="153"/>
      <c r="N198" s="153"/>
      <c r="O198" s="153"/>
      <c r="P198" s="153"/>
      <c r="Q198" s="153"/>
      <c r="R198" s="153"/>
      <c r="S198" s="153"/>
      <c r="T198" s="153"/>
    </row>
    <row r="199">
      <c r="A199" s="162"/>
      <c r="B199" s="153"/>
      <c r="C199" s="153"/>
      <c r="D199" s="153"/>
      <c r="E199" s="153"/>
      <c r="F199" s="153"/>
      <c r="G199" s="153"/>
      <c r="H199" s="153"/>
      <c r="I199" s="153"/>
      <c r="J199" s="153"/>
      <c r="K199" s="153"/>
      <c r="L199" s="153"/>
      <c r="M199" s="153"/>
      <c r="N199" s="153"/>
      <c r="O199" s="153"/>
      <c r="P199" s="153"/>
      <c r="Q199" s="153"/>
      <c r="R199" s="153"/>
      <c r="S199" s="153"/>
      <c r="T199" s="153"/>
    </row>
    <row r="200">
      <c r="A200" s="162"/>
      <c r="B200" s="153"/>
      <c r="C200" s="153"/>
      <c r="D200" s="153"/>
      <c r="E200" s="153"/>
      <c r="F200" s="153"/>
      <c r="G200" s="153"/>
      <c r="H200" s="153"/>
      <c r="I200" s="153"/>
      <c r="J200" s="153"/>
      <c r="K200" s="153"/>
      <c r="L200" s="153"/>
      <c r="M200" s="153"/>
      <c r="N200" s="153"/>
      <c r="O200" s="153"/>
      <c r="P200" s="153"/>
      <c r="Q200" s="153"/>
      <c r="R200" s="153"/>
      <c r="S200" s="153"/>
      <c r="T200" s="153"/>
    </row>
  </sheetData>
  <pageMargins left="0.7" right="0.7" top="0.75" bottom="0.75" header="0.3" footer="0.3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30.03" customWidth="1"/>
    <col min="2" max="9" width="12.4" customWidth="1"/>
    <col min="10" max="10" width="13.27" customWidth="1"/>
    <col min="11" max="11" width="22.17" customWidth="1"/>
    <col min="12" max="18" width="13.27" customWidth="1"/>
  </cols>
  <sheetData>
    <row r="1">
      <c r="A1" s="164" t="s">
        <v>459</v>
      </c>
      <c r="B1" s="164"/>
      <c r="C1" s="164"/>
      <c r="D1" s="164"/>
      <c r="E1" s="164"/>
      <c r="F1" s="164"/>
      <c r="G1" s="164"/>
      <c r="H1" s="164"/>
      <c r="I1" s="164"/>
      <c r="J1" s="165"/>
      <c r="K1" s="166" t="s">
        <v>460</v>
      </c>
      <c r="L1" s="166" t="n">
        <v>2022</v>
      </c>
      <c r="M1" s="166" t="n">
        <v>2023</v>
      </c>
      <c r="N1" s="165"/>
      <c r="O1" s="165"/>
      <c r="P1" s="165"/>
      <c r="Q1" s="165"/>
      <c r="R1" s="165"/>
    </row>
    <row r="2">
      <c r="A2" s="64" t="s">
        <v>461</v>
      </c>
      <c r="B2" s="166" t="n">
        <v>2016</v>
      </c>
      <c r="C2" s="166" t="n">
        <v>2017</v>
      </c>
      <c r="D2" s="166" t="n">
        <v>2018</v>
      </c>
      <c r="E2" s="166" t="n">
        <v>2019</v>
      </c>
      <c r="F2" s="166" t="n">
        <v>2020</v>
      </c>
      <c r="G2" s="166" t="n">
        <v>2021</v>
      </c>
      <c r="H2" s="166" t="n">
        <v>2022</v>
      </c>
      <c r="I2" s="166" t="n">
        <v>2023</v>
      </c>
      <c r="J2" s="165"/>
      <c r="K2" s="64" t="s">
        <v>462</v>
      </c>
      <c r="L2" s="64" t="n">
        <v>159.39</v>
      </c>
      <c r="M2" s="64" t="n">
        <v>206.3</v>
      </c>
      <c r="N2" s="165"/>
      <c r="O2" s="165"/>
      <c r="P2" s="165"/>
      <c r="Q2" s="165"/>
      <c r="R2" s="165"/>
    </row>
    <row r="3">
      <c r="A3" s="64" t="s">
        <v>463</v>
      </c>
      <c r="B3" s="64" t="n">
        <v>367.14</v>
      </c>
      <c r="C3" s="64" t="n">
        <v>523.94</v>
      </c>
      <c r="D3" s="64" t="n">
        <v>654.87</v>
      </c>
      <c r="E3" s="64" t="n">
        <v>758.02</v>
      </c>
      <c r="F3" s="64" t="n">
        <v>848.31</v>
      </c>
      <c r="G3" s="64" t="n">
        <v>934.65</v>
      </c>
      <c r="H3" s="64" t="n">
        <v>1078.34</v>
      </c>
      <c r="I3" s="64" t="n">
        <v>1265.89</v>
      </c>
      <c r="J3" s="165"/>
      <c r="K3" s="64" t="s">
        <v>464</v>
      </c>
      <c r="L3" s="64" t="n">
        <v>107.39</v>
      </c>
      <c r="M3" s="64" t="n">
        <v>96.3</v>
      </c>
      <c r="N3" s="165"/>
      <c r="O3" s="165"/>
      <c r="P3" s="165"/>
      <c r="Q3" s="165"/>
      <c r="R3" s="165"/>
    </row>
    <row r="4">
      <c r="A4" s="64" t="s">
        <v>465</v>
      </c>
      <c r="B4" s="64" t="n">
        <v>21.27</v>
      </c>
      <c r="C4" s="64" t="n">
        <v>57.74</v>
      </c>
      <c r="D4" s="64" t="n">
        <v>80.77</v>
      </c>
      <c r="E4" s="64" t="n">
        <v>95.42</v>
      </c>
      <c r="F4" s="64" t="n">
        <v>99.91</v>
      </c>
      <c r="G4" s="64" t="n">
        <v>125.95</v>
      </c>
      <c r="H4" s="64" t="n">
        <v>159.39</v>
      </c>
      <c r="I4" s="64" t="n">
        <v>206.3</v>
      </c>
      <c r="J4" s="165"/>
      <c r="K4" s="64" t="s">
        <v>466</v>
      </c>
      <c r="L4" s="64" t="n">
        <v>52</v>
      </c>
      <c r="M4" s="64" t="n">
        <v>110</v>
      </c>
      <c r="N4" s="165"/>
      <c r="O4" s="165"/>
      <c r="P4" s="165"/>
      <c r="Q4" s="165"/>
      <c r="R4" s="165"/>
    </row>
    <row r="5">
      <c r="A5" s="64" t="s">
        <v>467</v>
      </c>
      <c r="B5" s="64"/>
      <c r="C5" s="59">
        <f>(C3-B3)/B3</f>
      </c>
      <c r="D5" s="59">
        <f>(D3-C3)/C3</f>
      </c>
      <c r="E5" s="59">
        <f>(E3-D3)/D3</f>
      </c>
      <c r="F5" s="59">
        <f>(F3-E3)/E3</f>
      </c>
      <c r="G5" s="59">
        <f>(G3-F3)/F3</f>
      </c>
      <c r="H5" s="59">
        <f>(H3-G3)/G3</f>
      </c>
      <c r="I5" s="59">
        <f>(I3-H3)/H3</f>
      </c>
      <c r="J5" s="165"/>
      <c r="K5" s="64" t="s">
        <v>468</v>
      </c>
      <c r="L5" s="59">
        <f>L4/L2</f>
      </c>
      <c r="M5" s="59">
        <f>M4/M2</f>
      </c>
      <c r="N5" s="165"/>
      <c r="O5" s="165"/>
      <c r="P5" s="165"/>
      <c r="Q5" s="165"/>
      <c r="R5" s="165"/>
    </row>
    <row r="6">
      <c r="A6" s="64" t="s">
        <v>469</v>
      </c>
      <c r="B6" s="64"/>
      <c r="C6" s="59">
        <f>(C4-B4)/B4</f>
      </c>
      <c r="D6" s="59">
        <f>(D4-C4)/C4</f>
      </c>
      <c r="E6" s="59">
        <f>(E4-D4)/D4</f>
      </c>
      <c r="F6" s="59">
        <f>(F4-E4)/E4</f>
      </c>
      <c r="G6" s="59">
        <f>(G4-F4)/F4</f>
      </c>
      <c r="H6" s="59">
        <f>(H4-G4)/G4</f>
      </c>
      <c r="I6" s="59">
        <f>(I4-H4)/H4</f>
      </c>
      <c r="J6" s="165"/>
      <c r="K6" s="167"/>
      <c r="L6" s="167"/>
      <c r="M6" s="167"/>
      <c r="N6" s="165"/>
      <c r="O6" s="165"/>
      <c r="P6" s="165"/>
      <c r="Q6" s="165"/>
      <c r="R6" s="165"/>
    </row>
    <row r="7">
      <c r="A7" s="168" t="s">
        <v>470</v>
      </c>
      <c r="B7" s="169">
        <f>B3/(B3+B4)</f>
      </c>
      <c r="C7" s="169">
        <f>C3/(C3+C4)</f>
      </c>
      <c r="D7" s="169">
        <f>D3/(D3+D4)</f>
      </c>
      <c r="E7" s="169">
        <f>E3/(E3+E4)</f>
      </c>
      <c r="F7" s="169">
        <f>F3/(F3+F4)</f>
      </c>
      <c r="G7" s="169">
        <f>G3/(G3+G4)</f>
      </c>
      <c r="H7" s="169">
        <f>H3/(H3+H4)</f>
      </c>
      <c r="I7" s="169">
        <f>I3/(I3+I4)</f>
      </c>
      <c r="J7" s="165"/>
      <c r="K7" s="165"/>
      <c r="L7" s="165"/>
      <c r="M7" s="165"/>
      <c r="N7" s="165"/>
      <c r="O7" s="165"/>
      <c r="P7" s="165"/>
      <c r="Q7" s="165"/>
      <c r="R7" s="165"/>
    </row>
    <row r="8">
      <c r="A8" s="168" t="s">
        <v>471</v>
      </c>
      <c r="B8" s="169">
        <f>B4/(B3+B4)</f>
      </c>
      <c r="C8" s="169">
        <f>C4/(C3+C4)</f>
      </c>
      <c r="D8" s="169">
        <f>D4/(D3+D4)</f>
      </c>
      <c r="E8" s="169">
        <f>E4/(E3+E4)</f>
      </c>
      <c r="F8" s="169">
        <f>F4/(F3+F4)</f>
      </c>
      <c r="G8" s="169">
        <f>G4/(G3+G4)</f>
      </c>
      <c r="H8" s="169">
        <f>H4/(H3+H4)</f>
      </c>
      <c r="I8" s="169">
        <f>I4/(I3+I4)</f>
      </c>
      <c r="J8" s="165"/>
      <c r="K8" s="165"/>
      <c r="L8" s="165"/>
      <c r="M8" s="165"/>
      <c r="N8" s="165"/>
      <c r="O8" s="165"/>
      <c r="P8" s="165"/>
      <c r="Q8" s="165"/>
      <c r="R8" s="165"/>
    </row>
    <row r="9">
      <c r="A9" s="164" t="s">
        <v>472</v>
      </c>
      <c r="B9" s="164"/>
      <c r="C9" s="164"/>
      <c r="D9" s="164"/>
      <c r="E9" s="164"/>
      <c r="F9" s="164"/>
      <c r="G9" s="164"/>
      <c r="H9" s="164"/>
      <c r="I9" s="164"/>
      <c r="J9" s="165"/>
      <c r="K9" s="165"/>
      <c r="L9" s="165"/>
      <c r="M9" s="165"/>
      <c r="N9" s="165"/>
      <c r="O9" s="165"/>
      <c r="P9" s="165"/>
      <c r="Q9" s="165"/>
      <c r="R9" s="165"/>
    </row>
    <row r="10">
      <c r="A10" s="64" t="s">
        <v>473</v>
      </c>
      <c r="B10" s="170" t="n">
        <v>22918</v>
      </c>
      <c r="C10" s="170" t="n">
        <v>30206</v>
      </c>
      <c r="D10" s="170" t="n">
        <v>32464</v>
      </c>
      <c r="E10" s="170" t="n">
        <v>34562</v>
      </c>
      <c r="F10" s="170" t="n">
        <v>34313</v>
      </c>
      <c r="G10" s="170" t="n">
        <v>36261</v>
      </c>
      <c r="H10" s="170" t="n">
        <v>37901</v>
      </c>
      <c r="I10" s="170" t="n">
        <v>42111</v>
      </c>
      <c r="J10" s="165"/>
      <c r="K10" s="165"/>
      <c r="L10" s="165"/>
      <c r="M10" s="165"/>
      <c r="N10" s="165"/>
      <c r="O10" s="165"/>
      <c r="P10" s="165"/>
      <c r="Q10" s="165"/>
      <c r="R10" s="165"/>
    </row>
    <row r="11">
      <c r="A11" s="64" t="s">
        <v>474</v>
      </c>
      <c r="B11" s="170" t="n">
        <v>14027</v>
      </c>
      <c r="C11" s="170" t="n">
        <v>29903</v>
      </c>
      <c r="D11" s="170" t="n">
        <v>29774</v>
      </c>
      <c r="E11" s="170" t="n">
        <v>30083</v>
      </c>
      <c r="F11" s="170" t="n">
        <v>29743</v>
      </c>
      <c r="G11" s="170" t="n">
        <v>30177</v>
      </c>
      <c r="H11" s="170" t="n">
        <v>30275</v>
      </c>
      <c r="I11" s="170" t="n">
        <v>31165</v>
      </c>
      <c r="J11" s="165"/>
      <c r="K11" s="165"/>
      <c r="L11" s="165"/>
      <c r="M11" s="165"/>
      <c r="N11" s="165"/>
      <c r="O11" s="165"/>
      <c r="P11" s="165"/>
      <c r="Q11" s="165"/>
      <c r="R11" s="165"/>
    </row>
    <row r="12">
      <c r="A12" s="64" t="s">
        <v>475</v>
      </c>
      <c r="B12" s="59" t="n">
        <v>0.158</v>
      </c>
      <c r="C12" s="59">
        <f>(C10-B10)/B10</f>
      </c>
      <c r="D12" s="59">
        <f>(D10-C10)/C10</f>
      </c>
      <c r="E12" s="59">
        <f>(E10-D10)/D10</f>
      </c>
      <c r="F12" s="59">
        <f>(F10-E10)/E10</f>
      </c>
      <c r="G12" s="59">
        <f>(G10-F10)/F10</f>
      </c>
      <c r="H12" s="59">
        <f>(H10-G10)/G10</f>
      </c>
      <c r="I12" s="59">
        <f>(I10-H10)/H10</f>
      </c>
      <c r="J12" s="165"/>
      <c r="K12" s="165"/>
      <c r="L12" s="165"/>
      <c r="M12" s="165"/>
      <c r="N12" s="165"/>
      <c r="O12" s="165"/>
      <c r="P12" s="165"/>
      <c r="Q12" s="165"/>
      <c r="R12" s="165"/>
    </row>
    <row r="13">
      <c r="A13" s="64" t="s">
        <v>476</v>
      </c>
      <c r="B13" s="59" t="n">
        <v>0.792</v>
      </c>
      <c r="C13" s="59">
        <f>(C11-B11)/B11</f>
      </c>
      <c r="D13" s="59">
        <f>(D11-C11)/C11</f>
      </c>
      <c r="E13" s="59">
        <f>(E11-D11)/D11</f>
      </c>
      <c r="F13" s="59">
        <f>(F11-E11)/E11</f>
      </c>
      <c r="G13" s="59">
        <f>(G11-F11)/F11</f>
      </c>
      <c r="H13" s="59">
        <f>(H11-G11)/G11</f>
      </c>
      <c r="I13" s="59">
        <f>(I11-H11)/H11</f>
      </c>
      <c r="J13" s="165"/>
      <c r="K13" s="165"/>
      <c r="L13" s="165"/>
      <c r="M13" s="165"/>
      <c r="N13" s="165"/>
      <c r="O13" s="165"/>
      <c r="P13" s="165"/>
      <c r="Q13" s="165"/>
      <c r="R13" s="165"/>
    </row>
    <row r="14">
      <c r="A14" s="164" t="s">
        <v>477</v>
      </c>
      <c r="B14" s="164"/>
      <c r="C14" s="164"/>
      <c r="D14" s="164"/>
      <c r="E14" s="164"/>
      <c r="F14" s="164"/>
      <c r="G14" s="164"/>
      <c r="H14" s="164"/>
      <c r="I14" s="164"/>
      <c r="J14" s="165"/>
      <c r="K14" s="165"/>
      <c r="L14" s="165"/>
      <c r="M14" s="165"/>
      <c r="N14" s="165"/>
      <c r="O14" s="165"/>
      <c r="P14" s="165"/>
      <c r="Q14" s="165"/>
      <c r="R14" s="165"/>
    </row>
    <row r="15">
      <c r="A15" s="64" t="s">
        <v>478</v>
      </c>
      <c r="B15" s="170" t="n">
        <v>1602014</v>
      </c>
      <c r="C15" s="170" t="n">
        <v>1734566</v>
      </c>
      <c r="D15" s="170" t="n">
        <v>2017234</v>
      </c>
      <c r="E15" s="170" t="n">
        <v>2193198</v>
      </c>
      <c r="F15" s="170" t="n">
        <v>2472302</v>
      </c>
      <c r="G15" s="170" t="n">
        <v>2577527</v>
      </c>
      <c r="H15" s="170" t="n">
        <v>2845112</v>
      </c>
      <c r="I15" s="170" t="n">
        <v>3006081</v>
      </c>
      <c r="J15" s="165"/>
      <c r="K15" s="165"/>
      <c r="L15" s="165"/>
      <c r="M15" s="165"/>
      <c r="N15" s="165"/>
      <c r="O15" s="165"/>
      <c r="P15" s="165"/>
      <c r="Q15" s="165"/>
      <c r="R15" s="165"/>
    </row>
    <row r="16">
      <c r="A16" s="64" t="s">
        <v>479</v>
      </c>
      <c r="B16" s="170" t="n">
        <v>151608</v>
      </c>
      <c r="C16" s="170" t="n">
        <v>193101</v>
      </c>
      <c r="D16" s="170" t="n">
        <v>271283</v>
      </c>
      <c r="E16" s="170" t="n">
        <v>317200</v>
      </c>
      <c r="F16" s="170" t="n">
        <v>335909</v>
      </c>
      <c r="G16" s="170" t="n">
        <v>417358</v>
      </c>
      <c r="H16" s="170" t="n">
        <v>526464</v>
      </c>
      <c r="I16" s="170" t="n">
        <v>661958</v>
      </c>
      <c r="J16" s="165"/>
      <c r="K16" s="165"/>
      <c r="L16" s="165"/>
      <c r="M16" s="165"/>
      <c r="N16" s="165"/>
      <c r="O16" s="165"/>
      <c r="P16" s="165"/>
      <c r="Q16" s="165"/>
      <c r="R16" s="165"/>
    </row>
    <row r="17">
      <c r="A17" s="64" t="s">
        <v>480</v>
      </c>
      <c r="B17" s="59" t="n">
        <v>0.005</v>
      </c>
      <c r="C17" s="59">
        <f>(C15-B15)/B15</f>
      </c>
      <c r="D17" s="59">
        <f>(D15-C15)/C15</f>
      </c>
      <c r="E17" s="59">
        <f>(E15-D15)/D15</f>
      </c>
      <c r="F17" s="59">
        <f>(F15-E15)/E15</f>
      </c>
      <c r="G17" s="59">
        <f>(G15-F15)/F15</f>
      </c>
      <c r="H17" s="59">
        <f>(H15-G15)/G15</f>
      </c>
      <c r="I17" s="59">
        <f>(I15-H15)/H15</f>
      </c>
      <c r="J17" s="165"/>
      <c r="K17" s="165"/>
      <c r="L17" s="165"/>
      <c r="M17" s="165"/>
      <c r="N17" s="165"/>
      <c r="O17" s="165"/>
      <c r="P17" s="165"/>
      <c r="Q17" s="165"/>
      <c r="R17" s="165"/>
    </row>
    <row r="18">
      <c r="A18" s="64" t="s">
        <v>481</v>
      </c>
      <c r="B18" s="59" t="n">
        <v>0.07</v>
      </c>
      <c r="C18" s="59">
        <f>(C16-B16)/B16</f>
      </c>
      <c r="D18" s="59">
        <f>(D16-C16)/C16</f>
      </c>
      <c r="E18" s="59">
        <f>(E16-D16)/D16</f>
      </c>
      <c r="F18" s="59">
        <f>(F16-E16)/E16</f>
      </c>
      <c r="G18" s="59">
        <f>(G16-F16)/F16</f>
      </c>
      <c r="H18" s="59">
        <f>(H16-G16)/G16</f>
      </c>
      <c r="I18" s="59">
        <f>(I16-H16)/H16</f>
      </c>
      <c r="J18" s="165"/>
      <c r="K18" s="165"/>
      <c r="L18" s="165"/>
      <c r="M18" s="165"/>
      <c r="N18" s="165"/>
      <c r="O18" s="165"/>
      <c r="P18" s="165"/>
      <c r="Q18" s="165"/>
      <c r="R18" s="165"/>
    </row>
    <row r="19">
      <c r="A19" s="165"/>
      <c r="B19" s="171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</row>
    <row r="20">
      <c r="A20" s="165"/>
      <c r="B20" s="171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</row>
    <row r="21">
      <c r="A21" s="165"/>
      <c r="B21" s="171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</row>
    <row r="22">
      <c r="A22" s="165"/>
      <c r="B22" s="171"/>
      <c r="C22" s="165"/>
      <c r="D22" s="165"/>
      <c r="E22" s="165"/>
      <c r="F22" s="165"/>
      <c r="G22" s="165"/>
      <c r="H22" s="165"/>
      <c r="I22" s="165"/>
      <c r="J22" s="165"/>
      <c r="K22" s="165"/>
      <c r="L22" s="171"/>
      <c r="M22" s="165"/>
      <c r="N22" s="165"/>
      <c r="O22" s="165"/>
      <c r="P22" s="165"/>
      <c r="Q22" s="165"/>
      <c r="R22" s="165"/>
    </row>
    <row r="23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71"/>
      <c r="M23" s="165"/>
      <c r="N23" s="165"/>
      <c r="O23" s="165"/>
      <c r="P23" s="165"/>
      <c r="Q23" s="165"/>
      <c r="R23" s="165"/>
    </row>
    <row r="24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71"/>
      <c r="M24" s="165"/>
      <c r="N24" s="165"/>
      <c r="O24" s="165"/>
      <c r="P24" s="165"/>
      <c r="Q24" s="165"/>
      <c r="R24" s="165"/>
    </row>
    <row r="25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71"/>
      <c r="M25" s="165"/>
      <c r="N25" s="165"/>
      <c r="O25" s="165"/>
      <c r="P25" s="165"/>
      <c r="Q25" s="165"/>
      <c r="R25" s="165"/>
    </row>
    <row r="26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71"/>
      <c r="M26" s="165"/>
      <c r="N26" s="165"/>
      <c r="O26" s="165"/>
      <c r="P26" s="165"/>
      <c r="Q26" s="165"/>
      <c r="R26" s="165"/>
    </row>
    <row r="27">
      <c r="A27" s="165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71"/>
      <c r="M27" s="165"/>
      <c r="N27" s="165"/>
      <c r="O27" s="165"/>
      <c r="P27" s="165"/>
      <c r="Q27" s="165"/>
      <c r="R27" s="165"/>
    </row>
    <row r="28">
      <c r="A28" s="165"/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71"/>
      <c r="M28" s="165"/>
      <c r="N28" s="165"/>
      <c r="O28" s="165"/>
      <c r="P28" s="165"/>
      <c r="Q28" s="165"/>
      <c r="R28" s="165"/>
    </row>
    <row r="29">
      <c r="A29" s="165"/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71"/>
      <c r="M29" s="165"/>
      <c r="N29" s="165"/>
      <c r="O29" s="165"/>
      <c r="P29" s="165"/>
      <c r="Q29" s="165"/>
      <c r="R29" s="165"/>
    </row>
    <row r="30">
      <c r="A30" s="165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</row>
    <row r="31">
      <c r="A31" s="165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</row>
    <row r="32">
      <c r="A32" s="165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</row>
    <row r="33">
      <c r="A33" s="165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</row>
    <row r="34">
      <c r="A34" s="165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</row>
    <row r="35">
      <c r="A35" s="165"/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</row>
    <row r="36">
      <c r="A36" s="165"/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</row>
    <row r="37">
      <c r="A37" s="165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</row>
    <row r="38">
      <c r="A38" s="165"/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</row>
    <row r="39">
      <c r="A39" s="165"/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</row>
    <row r="40">
      <c r="A40" s="165"/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</row>
    <row r="41">
      <c r="A41" s="165"/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</row>
    <row r="42">
      <c r="A42" s="165"/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</row>
    <row r="43">
      <c r="A43" s="165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</row>
    <row r="44">
      <c r="A44" s="165"/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</row>
    <row r="45">
      <c r="A45" s="165"/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</row>
    <row r="46">
      <c r="A46" s="165"/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</row>
    <row r="47">
      <c r="A47" s="165"/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</row>
    <row r="48">
      <c r="A48" s="165"/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</row>
    <row r="49">
      <c r="A49" s="165"/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</row>
    <row r="50">
      <c r="A50" s="165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</row>
    <row r="51">
      <c r="A51" s="165"/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</row>
    <row r="52">
      <c r="A52" s="165"/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</row>
    <row r="53">
      <c r="A53" s="165"/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</row>
    <row r="54">
      <c r="A54" s="165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</row>
    <row r="55">
      <c r="A55" s="165"/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</row>
    <row r="56">
      <c r="A56" s="165"/>
      <c r="B56" s="165"/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  <c r="P56" s="165"/>
      <c r="Q56" s="165"/>
      <c r="R56" s="165"/>
    </row>
    <row r="57">
      <c r="A57" s="165"/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</row>
    <row r="58">
      <c r="A58" s="165"/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</row>
    <row r="59">
      <c r="A59" s="165"/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  <c r="Q59" s="165"/>
      <c r="R59" s="165"/>
    </row>
    <row r="60">
      <c r="A60" s="165"/>
      <c r="B60" s="165"/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</row>
    <row r="61">
      <c r="A61" s="165"/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</row>
    <row r="62">
      <c r="A62" s="165"/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</row>
    <row r="63">
      <c r="A63" s="165"/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</row>
    <row r="64">
      <c r="A64" s="165"/>
      <c r="B64" s="165"/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</row>
    <row r="65">
      <c r="A65" s="165"/>
      <c r="B65" s="165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</row>
    <row r="66">
      <c r="A66" s="165"/>
      <c r="B66" s="165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5"/>
    </row>
    <row r="67">
      <c r="A67" s="165"/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</row>
    <row r="68">
      <c r="A68" s="165"/>
      <c r="B68" s="165"/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</row>
    <row r="69">
      <c r="A69" s="165"/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</row>
    <row r="70">
      <c r="A70" s="165"/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</row>
    <row r="71">
      <c r="A71" s="165"/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</row>
    <row r="72">
      <c r="A72" s="165"/>
      <c r="B72" s="165"/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</row>
    <row r="73">
      <c r="A73" s="165"/>
      <c r="B73" s="165"/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</row>
    <row r="74">
      <c r="A74" s="165"/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165"/>
    </row>
    <row r="75">
      <c r="A75" s="165"/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</row>
    <row r="76">
      <c r="A76" s="165"/>
      <c r="B76" s="165"/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</row>
    <row r="77">
      <c r="A77" s="165"/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</row>
    <row r="78">
      <c r="A78" s="165"/>
      <c r="B78" s="165"/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</row>
    <row r="79">
      <c r="A79" s="165"/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</row>
    <row r="80">
      <c r="A80" s="165"/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</row>
    <row r="81">
      <c r="A81" s="165"/>
      <c r="B81" s="165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</row>
    <row r="82">
      <c r="A82" s="165"/>
      <c r="B82" s="165"/>
      <c r="C82" s="165"/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5"/>
      <c r="R82" s="165"/>
    </row>
    <row r="83">
      <c r="A83" s="165"/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</row>
    <row r="84">
      <c r="A84" s="165"/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</row>
    <row r="85">
      <c r="A85" s="165"/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</row>
    <row r="86">
      <c r="A86" s="165"/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5"/>
      <c r="R86" s="165"/>
    </row>
    <row r="87">
      <c r="A87" s="165"/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</row>
    <row r="88">
      <c r="A88" s="165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</row>
    <row r="89">
      <c r="A89" s="165"/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</row>
    <row r="90">
      <c r="A90" s="165"/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5"/>
    </row>
    <row r="91">
      <c r="A91" s="165"/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</row>
    <row r="92">
      <c r="A92" s="165"/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</row>
    <row r="93">
      <c r="A93" s="165"/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</row>
    <row r="94">
      <c r="A94" s="165"/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</row>
    <row r="95">
      <c r="A95" s="165"/>
      <c r="B95" s="165"/>
      <c r="C95" s="165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</row>
    <row r="96">
      <c r="A96" s="165"/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</row>
    <row r="97">
      <c r="A97" s="165"/>
      <c r="B97" s="165"/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</row>
    <row r="98">
      <c r="A98" s="165"/>
      <c r="B98" s="165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</row>
    <row r="99">
      <c r="A99" s="165"/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65"/>
      <c r="Q99" s="165"/>
      <c r="R99" s="165"/>
    </row>
    <row r="100">
      <c r="A100" s="165"/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</row>
    <row r="101">
      <c r="A101" s="165"/>
      <c r="B101" s="165"/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</row>
    <row r="102">
      <c r="A102" s="165"/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5"/>
      <c r="R102" s="165"/>
    </row>
    <row r="103">
      <c r="A103" s="165"/>
      <c r="B103" s="165"/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65"/>
      <c r="Q103" s="165"/>
      <c r="R103" s="165"/>
    </row>
    <row r="104">
      <c r="A104" s="165"/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5"/>
      <c r="R104" s="165"/>
    </row>
    <row r="105">
      <c r="A105" s="165"/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65"/>
      <c r="Q105" s="165"/>
      <c r="R105" s="165"/>
    </row>
    <row r="106">
      <c r="A106" s="165"/>
      <c r="B106" s="165"/>
      <c r="C106" s="165"/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</row>
    <row r="107">
      <c r="A107" s="165"/>
      <c r="B107" s="165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5"/>
      <c r="R107" s="165"/>
    </row>
    <row r="108">
      <c r="A108" s="165"/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</row>
    <row r="109">
      <c r="A109" s="165"/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</row>
    <row r="110">
      <c r="A110" s="165"/>
      <c r="B110" s="165"/>
      <c r="C110" s="165"/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165"/>
    </row>
    <row r="111">
      <c r="A111" s="165"/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</row>
    <row r="112">
      <c r="A112" s="165"/>
      <c r="B112" s="165"/>
      <c r="C112" s="165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65"/>
      <c r="Q112" s="165"/>
      <c r="R112" s="165"/>
    </row>
    <row r="113">
      <c r="A113" s="165"/>
      <c r="B113" s="165"/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</row>
    <row r="114">
      <c r="A114" s="165"/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</row>
    <row r="115">
      <c r="A115" s="165"/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65"/>
      <c r="Q115" s="165"/>
      <c r="R115" s="165"/>
    </row>
    <row r="116">
      <c r="A116" s="165"/>
      <c r="B116" s="165"/>
      <c r="C116" s="165"/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5"/>
      <c r="Q116" s="165"/>
      <c r="R116" s="165"/>
    </row>
    <row r="117">
      <c r="A117" s="165"/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65"/>
      <c r="Q117" s="165"/>
      <c r="R117" s="165"/>
    </row>
    <row r="118">
      <c r="A118" s="165"/>
      <c r="B118" s="165"/>
      <c r="C118" s="165"/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5"/>
      <c r="R118" s="165"/>
    </row>
    <row r="119">
      <c r="A119" s="165"/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</row>
    <row r="120">
      <c r="A120" s="165"/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5"/>
      <c r="R120" s="165"/>
    </row>
    <row r="121">
      <c r="A121" s="165"/>
      <c r="B121" s="165"/>
      <c r="C121" s="165"/>
      <c r="D121" s="165"/>
      <c r="E121" s="165"/>
      <c r="F121" s="165"/>
      <c r="G121" s="165"/>
      <c r="H121" s="165"/>
      <c r="I121" s="165"/>
      <c r="J121" s="165"/>
      <c r="K121" s="165"/>
      <c r="L121" s="165"/>
      <c r="M121" s="165"/>
      <c r="N121" s="165"/>
      <c r="O121" s="165"/>
      <c r="P121" s="165"/>
      <c r="Q121" s="165"/>
      <c r="R121" s="165"/>
    </row>
    <row r="122">
      <c r="A122" s="165"/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5"/>
      <c r="R122" s="165"/>
    </row>
    <row r="123">
      <c r="A123" s="165"/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65"/>
      <c r="Q123" s="165"/>
      <c r="R123" s="165"/>
    </row>
    <row r="124">
      <c r="A124" s="165"/>
      <c r="B124" s="165"/>
      <c r="C124" s="165"/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  <c r="Q124" s="165"/>
      <c r="R124" s="165"/>
    </row>
    <row r="125">
      <c r="A125" s="165"/>
      <c r="B125" s="165"/>
      <c r="C125" s="165"/>
      <c r="D125" s="165"/>
      <c r="E125" s="165"/>
      <c r="F125" s="165"/>
      <c r="G125" s="165"/>
      <c r="H125" s="165"/>
      <c r="I125" s="165"/>
      <c r="J125" s="165"/>
      <c r="K125" s="165"/>
      <c r="L125" s="165"/>
      <c r="M125" s="165"/>
      <c r="N125" s="165"/>
      <c r="O125" s="165"/>
      <c r="P125" s="165"/>
      <c r="Q125" s="165"/>
      <c r="R125" s="165"/>
    </row>
    <row r="126">
      <c r="A126" s="165"/>
      <c r="B126" s="165"/>
      <c r="C126" s="165"/>
      <c r="D126" s="165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165"/>
      <c r="P126" s="165"/>
      <c r="Q126" s="165"/>
      <c r="R126" s="165"/>
    </row>
    <row r="127">
      <c r="A127" s="165"/>
      <c r="B127" s="165"/>
      <c r="C127" s="165"/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</row>
    <row r="128">
      <c r="A128" s="165"/>
      <c r="B128" s="165"/>
      <c r="C128" s="165"/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</row>
    <row r="129">
      <c r="A129" s="165"/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</row>
    <row r="130">
      <c r="A130" s="165"/>
      <c r="B130" s="165"/>
      <c r="C130" s="165"/>
      <c r="D130" s="165"/>
      <c r="E130" s="165"/>
      <c r="F130" s="165"/>
      <c r="G130" s="165"/>
      <c r="H130" s="165"/>
      <c r="I130" s="165"/>
      <c r="J130" s="165"/>
      <c r="K130" s="165"/>
      <c r="L130" s="165"/>
      <c r="M130" s="165"/>
      <c r="N130" s="165"/>
      <c r="O130" s="165"/>
      <c r="P130" s="165"/>
      <c r="Q130" s="165"/>
      <c r="R130" s="165"/>
    </row>
    <row r="131">
      <c r="A131" s="165"/>
      <c r="B131" s="165"/>
      <c r="C131" s="165"/>
      <c r="D131" s="165"/>
      <c r="E131" s="165"/>
      <c r="F131" s="165"/>
      <c r="G131" s="165"/>
      <c r="H131" s="165"/>
      <c r="I131" s="165"/>
      <c r="J131" s="165"/>
      <c r="K131" s="165"/>
      <c r="L131" s="165"/>
      <c r="M131" s="165"/>
      <c r="N131" s="165"/>
      <c r="O131" s="165"/>
      <c r="P131" s="165"/>
      <c r="Q131" s="165"/>
      <c r="R131" s="165"/>
    </row>
    <row r="132">
      <c r="A132" s="165"/>
      <c r="B132" s="165"/>
      <c r="C132" s="165"/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165"/>
      <c r="P132" s="165"/>
      <c r="Q132" s="165"/>
      <c r="R132" s="165"/>
    </row>
    <row r="133">
      <c r="A133" s="165"/>
      <c r="B133" s="165"/>
      <c r="C133" s="165"/>
      <c r="D133" s="165"/>
      <c r="E133" s="165"/>
      <c r="F133" s="165"/>
      <c r="G133" s="165"/>
      <c r="H133" s="165"/>
      <c r="I133" s="165"/>
      <c r="J133" s="165"/>
      <c r="K133" s="165"/>
      <c r="L133" s="165"/>
      <c r="M133" s="165"/>
      <c r="N133" s="165"/>
      <c r="O133" s="165"/>
      <c r="P133" s="165"/>
      <c r="Q133" s="165"/>
      <c r="R133" s="165"/>
    </row>
    <row r="134">
      <c r="A134" s="165"/>
      <c r="B134" s="165"/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5"/>
      <c r="Q134" s="165"/>
      <c r="R134" s="165"/>
    </row>
    <row r="135">
      <c r="A135" s="165"/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</row>
    <row r="136">
      <c r="A136" s="165"/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</row>
    <row r="137">
      <c r="A137" s="165"/>
      <c r="B137" s="165"/>
      <c r="C137" s="165"/>
      <c r="D137" s="165"/>
      <c r="E137" s="165"/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</row>
    <row r="138">
      <c r="A138" s="165"/>
      <c r="B138" s="165"/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165"/>
      <c r="Q138" s="165"/>
      <c r="R138" s="165"/>
    </row>
    <row r="139">
      <c r="A139" s="165"/>
      <c r="B139" s="165"/>
      <c r="C139" s="165"/>
      <c r="D139" s="165"/>
      <c r="E139" s="165"/>
      <c r="F139" s="165"/>
      <c r="G139" s="165"/>
      <c r="H139" s="165"/>
      <c r="I139" s="165"/>
      <c r="J139" s="165"/>
      <c r="K139" s="165"/>
      <c r="L139" s="165"/>
      <c r="M139" s="165"/>
      <c r="N139" s="165"/>
      <c r="O139" s="165"/>
      <c r="P139" s="165"/>
      <c r="Q139" s="165"/>
      <c r="R139" s="165"/>
    </row>
    <row r="140">
      <c r="A140" s="165"/>
      <c r="B140" s="165"/>
      <c r="C140" s="165"/>
      <c r="D140" s="165"/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65"/>
      <c r="Q140" s="165"/>
      <c r="R140" s="165"/>
    </row>
    <row r="141">
      <c r="A141" s="165"/>
      <c r="B141" s="165"/>
      <c r="C141" s="165"/>
      <c r="D141" s="165"/>
      <c r="E141" s="165"/>
      <c r="F141" s="165"/>
      <c r="G141" s="165"/>
      <c r="H141" s="165"/>
      <c r="I141" s="165"/>
      <c r="J141" s="165"/>
      <c r="K141" s="165"/>
      <c r="L141" s="165"/>
      <c r="M141" s="165"/>
      <c r="N141" s="165"/>
      <c r="O141" s="165"/>
      <c r="P141" s="165"/>
      <c r="Q141" s="165"/>
      <c r="R141" s="165"/>
    </row>
    <row r="142">
      <c r="A142" s="165"/>
      <c r="B142" s="165"/>
      <c r="C142" s="165"/>
      <c r="D142" s="165"/>
      <c r="E142" s="165"/>
      <c r="F142" s="165"/>
      <c r="G142" s="165"/>
      <c r="H142" s="165"/>
      <c r="I142" s="165"/>
      <c r="J142" s="165"/>
      <c r="K142" s="165"/>
      <c r="L142" s="165"/>
      <c r="M142" s="165"/>
      <c r="N142" s="165"/>
      <c r="O142" s="165"/>
      <c r="P142" s="165"/>
      <c r="Q142" s="165"/>
      <c r="R142" s="165"/>
    </row>
    <row r="143">
      <c r="A143" s="165"/>
      <c r="B143" s="165"/>
      <c r="C143" s="165"/>
      <c r="D143" s="165"/>
      <c r="E143" s="165"/>
      <c r="F143" s="165"/>
      <c r="G143" s="165"/>
      <c r="H143" s="165"/>
      <c r="I143" s="165"/>
      <c r="J143" s="165"/>
      <c r="K143" s="165"/>
      <c r="L143" s="165"/>
      <c r="M143" s="165"/>
      <c r="N143" s="165"/>
      <c r="O143" s="165"/>
      <c r="P143" s="165"/>
      <c r="Q143" s="165"/>
      <c r="R143" s="165"/>
    </row>
    <row r="144">
      <c r="A144" s="165"/>
      <c r="B144" s="165"/>
      <c r="C144" s="165"/>
      <c r="D144" s="165"/>
      <c r="E144" s="165"/>
      <c r="F144" s="165"/>
      <c r="G144" s="165"/>
      <c r="H144" s="165"/>
      <c r="I144" s="165"/>
      <c r="J144" s="165"/>
      <c r="K144" s="165"/>
      <c r="L144" s="165"/>
      <c r="M144" s="165"/>
      <c r="N144" s="165"/>
      <c r="O144" s="165"/>
      <c r="P144" s="165"/>
      <c r="Q144" s="165"/>
      <c r="R144" s="165"/>
    </row>
    <row r="145">
      <c r="A145" s="165"/>
      <c r="B145" s="165"/>
      <c r="C145" s="165"/>
      <c r="D145" s="165"/>
      <c r="E145" s="165"/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65"/>
      <c r="Q145" s="165"/>
      <c r="R145" s="165"/>
    </row>
    <row r="146">
      <c r="A146" s="165"/>
      <c r="B146" s="165"/>
      <c r="C146" s="165"/>
      <c r="D146" s="165"/>
      <c r="E146" s="165"/>
      <c r="F146" s="165"/>
      <c r="G146" s="165"/>
      <c r="H146" s="165"/>
      <c r="I146" s="165"/>
      <c r="J146" s="165"/>
      <c r="K146" s="165"/>
      <c r="L146" s="165"/>
      <c r="M146" s="165"/>
      <c r="N146" s="165"/>
      <c r="O146" s="165"/>
      <c r="P146" s="165"/>
      <c r="Q146" s="165"/>
      <c r="R146" s="165"/>
    </row>
    <row r="147">
      <c r="A147" s="165"/>
      <c r="B147" s="165"/>
      <c r="C147" s="165"/>
      <c r="D147" s="165"/>
      <c r="E147" s="165"/>
      <c r="F147" s="165"/>
      <c r="G147" s="165"/>
      <c r="H147" s="165"/>
      <c r="I147" s="165"/>
      <c r="J147" s="165"/>
      <c r="K147" s="165"/>
      <c r="L147" s="165"/>
      <c r="M147" s="165"/>
      <c r="N147" s="165"/>
      <c r="O147" s="165"/>
      <c r="P147" s="165"/>
      <c r="Q147" s="165"/>
      <c r="R147" s="165"/>
    </row>
    <row r="148">
      <c r="A148" s="165"/>
      <c r="B148" s="165"/>
      <c r="C148" s="165"/>
      <c r="D148" s="165"/>
      <c r="E148" s="165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P148" s="165"/>
      <c r="Q148" s="165"/>
      <c r="R148" s="165"/>
    </row>
    <row r="149">
      <c r="A149" s="165"/>
      <c r="B149" s="165"/>
      <c r="C149" s="165"/>
      <c r="D149" s="165"/>
      <c r="E149" s="165"/>
      <c r="F149" s="165"/>
      <c r="G149" s="165"/>
      <c r="H149" s="165"/>
      <c r="I149" s="165"/>
      <c r="J149" s="165"/>
      <c r="K149" s="165"/>
      <c r="L149" s="165"/>
      <c r="M149" s="165"/>
      <c r="N149" s="165"/>
      <c r="O149" s="165"/>
      <c r="P149" s="165"/>
      <c r="Q149" s="165"/>
      <c r="R149" s="165"/>
    </row>
    <row r="150">
      <c r="A150" s="165"/>
      <c r="B150" s="165"/>
      <c r="C150" s="165"/>
      <c r="D150" s="165"/>
      <c r="E150" s="165"/>
      <c r="F150" s="165"/>
      <c r="G150" s="165"/>
      <c r="H150" s="165"/>
      <c r="I150" s="165"/>
      <c r="J150" s="165"/>
      <c r="K150" s="165"/>
      <c r="L150" s="165"/>
      <c r="M150" s="165"/>
      <c r="N150" s="165"/>
      <c r="O150" s="165"/>
      <c r="P150" s="165"/>
      <c r="Q150" s="165"/>
      <c r="R150" s="165"/>
    </row>
    <row r="151">
      <c r="A151" s="165"/>
      <c r="B151" s="165"/>
      <c r="C151" s="165"/>
      <c r="D151" s="165"/>
      <c r="E151" s="165"/>
      <c r="F151" s="165"/>
      <c r="G151" s="165"/>
      <c r="H151" s="165"/>
      <c r="I151" s="165"/>
      <c r="J151" s="165"/>
      <c r="K151" s="165"/>
      <c r="L151" s="165"/>
      <c r="M151" s="165"/>
      <c r="N151" s="165"/>
      <c r="O151" s="165"/>
      <c r="P151" s="165"/>
      <c r="Q151" s="165"/>
      <c r="R151" s="165"/>
    </row>
    <row r="152">
      <c r="A152" s="165"/>
      <c r="B152" s="165"/>
      <c r="C152" s="165"/>
      <c r="D152" s="165"/>
      <c r="E152" s="165"/>
      <c r="F152" s="165"/>
      <c r="G152" s="165"/>
      <c r="H152" s="165"/>
      <c r="I152" s="165"/>
      <c r="J152" s="165"/>
      <c r="K152" s="165"/>
      <c r="L152" s="165"/>
      <c r="M152" s="165"/>
      <c r="N152" s="165"/>
      <c r="O152" s="165"/>
      <c r="P152" s="165"/>
      <c r="Q152" s="165"/>
      <c r="R152" s="165"/>
    </row>
    <row r="153">
      <c r="A153" s="165"/>
      <c r="B153" s="165"/>
      <c r="C153" s="165"/>
      <c r="D153" s="165"/>
      <c r="E153" s="165"/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65"/>
      <c r="Q153" s="165"/>
      <c r="R153" s="165"/>
    </row>
    <row r="154">
      <c r="A154" s="165"/>
      <c r="B154" s="165"/>
      <c r="C154" s="165"/>
      <c r="D154" s="165"/>
      <c r="E154" s="165"/>
      <c r="F154" s="165"/>
      <c r="G154" s="165"/>
      <c r="H154" s="165"/>
      <c r="I154" s="165"/>
      <c r="J154" s="165"/>
      <c r="K154" s="165"/>
      <c r="L154" s="165"/>
      <c r="M154" s="165"/>
      <c r="N154" s="165"/>
      <c r="O154" s="165"/>
      <c r="P154" s="165"/>
      <c r="Q154" s="165"/>
      <c r="R154" s="165"/>
    </row>
    <row r="155">
      <c r="A155" s="165"/>
      <c r="B155" s="165"/>
      <c r="C155" s="165"/>
      <c r="D155" s="165"/>
      <c r="E155" s="165"/>
      <c r="F155" s="165"/>
      <c r="G155" s="165"/>
      <c r="H155" s="165"/>
      <c r="I155" s="165"/>
      <c r="J155" s="165"/>
      <c r="K155" s="165"/>
      <c r="L155" s="165"/>
      <c r="M155" s="165"/>
      <c r="N155" s="165"/>
      <c r="O155" s="165"/>
      <c r="P155" s="165"/>
      <c r="Q155" s="165"/>
      <c r="R155" s="165"/>
    </row>
    <row r="156">
      <c r="A156" s="165"/>
      <c r="B156" s="165"/>
      <c r="C156" s="165"/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65"/>
      <c r="O156" s="165"/>
      <c r="P156" s="165"/>
      <c r="Q156" s="165"/>
      <c r="R156" s="165"/>
    </row>
    <row r="157">
      <c r="A157" s="165"/>
      <c r="B157" s="165"/>
      <c r="C157" s="165"/>
      <c r="D157" s="165"/>
      <c r="E157" s="165"/>
      <c r="F157" s="165"/>
      <c r="G157" s="165"/>
      <c r="H157" s="165"/>
      <c r="I157" s="165"/>
      <c r="J157" s="165"/>
      <c r="K157" s="165"/>
      <c r="L157" s="165"/>
      <c r="M157" s="165"/>
      <c r="N157" s="165"/>
      <c r="O157" s="165"/>
      <c r="P157" s="165"/>
      <c r="Q157" s="165"/>
      <c r="R157" s="165"/>
    </row>
    <row r="158">
      <c r="A158" s="165"/>
      <c r="B158" s="165"/>
      <c r="C158" s="165"/>
      <c r="D158" s="165"/>
      <c r="E158" s="165"/>
      <c r="F158" s="165"/>
      <c r="G158" s="165"/>
      <c r="H158" s="165"/>
      <c r="I158" s="165"/>
      <c r="J158" s="165"/>
      <c r="K158" s="165"/>
      <c r="L158" s="165"/>
      <c r="M158" s="165"/>
      <c r="N158" s="165"/>
      <c r="O158" s="165"/>
      <c r="P158" s="165"/>
      <c r="Q158" s="165"/>
      <c r="R158" s="165"/>
    </row>
    <row r="159">
      <c r="A159" s="165"/>
      <c r="B159" s="165"/>
      <c r="C159" s="165"/>
      <c r="D159" s="165"/>
      <c r="E159" s="165"/>
      <c r="F159" s="165"/>
      <c r="G159" s="165"/>
      <c r="H159" s="165"/>
      <c r="I159" s="165"/>
      <c r="J159" s="165"/>
      <c r="K159" s="165"/>
      <c r="L159" s="165"/>
      <c r="M159" s="165"/>
      <c r="N159" s="165"/>
      <c r="O159" s="165"/>
      <c r="P159" s="165"/>
      <c r="Q159" s="165"/>
      <c r="R159" s="165"/>
    </row>
    <row r="160">
      <c r="A160" s="165"/>
      <c r="B160" s="165"/>
      <c r="C160" s="165"/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65"/>
      <c r="Q160" s="165"/>
      <c r="R160" s="165"/>
    </row>
    <row r="161">
      <c r="A161" s="165"/>
      <c r="B161" s="165"/>
      <c r="C161" s="165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</row>
    <row r="162">
      <c r="A162" s="165"/>
      <c r="B162" s="165"/>
      <c r="C162" s="165"/>
      <c r="D162" s="165"/>
      <c r="E162" s="165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65"/>
      <c r="Q162" s="165"/>
      <c r="R162" s="165"/>
    </row>
    <row r="163">
      <c r="A163" s="165"/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</row>
    <row r="164">
      <c r="A164" s="165"/>
      <c r="B164" s="165"/>
      <c r="C164" s="165"/>
      <c r="D164" s="165"/>
      <c r="E164" s="16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65"/>
      <c r="Q164" s="165"/>
      <c r="R164" s="165"/>
    </row>
    <row r="165">
      <c r="A165" s="165"/>
      <c r="B165" s="165"/>
      <c r="C165" s="165"/>
      <c r="D165" s="165"/>
      <c r="E165" s="165"/>
      <c r="F165" s="165"/>
      <c r="G165" s="165"/>
      <c r="H165" s="165"/>
      <c r="I165" s="165"/>
      <c r="J165" s="165"/>
      <c r="K165" s="165"/>
      <c r="L165" s="165"/>
      <c r="M165" s="165"/>
      <c r="N165" s="165"/>
      <c r="O165" s="165"/>
      <c r="P165" s="165"/>
      <c r="Q165" s="165"/>
      <c r="R165" s="165"/>
    </row>
    <row r="166">
      <c r="A166" s="165"/>
      <c r="B166" s="165"/>
      <c r="C166" s="165"/>
      <c r="D166" s="165"/>
      <c r="E166" s="165"/>
      <c r="F166" s="165"/>
      <c r="G166" s="165"/>
      <c r="H166" s="165"/>
      <c r="I166" s="165"/>
      <c r="J166" s="165"/>
      <c r="K166" s="165"/>
      <c r="L166" s="165"/>
      <c r="M166" s="165"/>
      <c r="N166" s="165"/>
      <c r="O166" s="165"/>
      <c r="P166" s="165"/>
      <c r="Q166" s="165"/>
      <c r="R166" s="165"/>
    </row>
    <row r="167">
      <c r="A167" s="165"/>
      <c r="B167" s="165"/>
      <c r="C167" s="165"/>
      <c r="D167" s="165"/>
      <c r="E167" s="165"/>
      <c r="F167" s="165"/>
      <c r="G167" s="165"/>
      <c r="H167" s="165"/>
      <c r="I167" s="165"/>
      <c r="J167" s="165"/>
      <c r="K167" s="165"/>
      <c r="L167" s="165"/>
      <c r="M167" s="165"/>
      <c r="N167" s="165"/>
      <c r="O167" s="165"/>
      <c r="P167" s="165"/>
      <c r="Q167" s="165"/>
      <c r="R167" s="165"/>
    </row>
    <row r="168">
      <c r="A168" s="165"/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</row>
    <row r="169">
      <c r="A169" s="165"/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</row>
    <row r="170">
      <c r="A170" s="165"/>
      <c r="B170" s="165"/>
      <c r="C170" s="165"/>
      <c r="D170" s="165"/>
      <c r="E170" s="165"/>
      <c r="F170" s="165"/>
      <c r="G170" s="165"/>
      <c r="H170" s="165"/>
      <c r="I170" s="165"/>
      <c r="J170" s="165"/>
      <c r="K170" s="165"/>
      <c r="L170" s="165"/>
      <c r="M170" s="165"/>
      <c r="N170" s="165"/>
      <c r="O170" s="165"/>
      <c r="P170" s="165"/>
      <c r="Q170" s="165"/>
      <c r="R170" s="165"/>
    </row>
    <row r="171">
      <c r="A171" s="165"/>
      <c r="B171" s="165"/>
      <c r="C171" s="165"/>
      <c r="D171" s="165"/>
      <c r="E171" s="165"/>
      <c r="F171" s="165"/>
      <c r="G171" s="165"/>
      <c r="H171" s="165"/>
      <c r="I171" s="165"/>
      <c r="J171" s="165"/>
      <c r="K171" s="165"/>
      <c r="L171" s="165"/>
      <c r="M171" s="165"/>
      <c r="N171" s="165"/>
      <c r="O171" s="165"/>
      <c r="P171" s="165"/>
      <c r="Q171" s="165"/>
      <c r="R171" s="165"/>
    </row>
    <row r="172">
      <c r="A172" s="165"/>
      <c r="B172" s="165"/>
      <c r="C172" s="165"/>
      <c r="D172" s="165"/>
      <c r="E172" s="165"/>
      <c r="F172" s="165"/>
      <c r="G172" s="165"/>
      <c r="H172" s="165"/>
      <c r="I172" s="165"/>
      <c r="J172" s="165"/>
      <c r="K172" s="165"/>
      <c r="L172" s="165"/>
      <c r="M172" s="165"/>
      <c r="N172" s="165"/>
      <c r="O172" s="165"/>
      <c r="P172" s="165"/>
      <c r="Q172" s="165"/>
      <c r="R172" s="165"/>
    </row>
    <row r="173">
      <c r="A173" s="165"/>
      <c r="B173" s="165"/>
      <c r="C173" s="165"/>
      <c r="D173" s="165"/>
      <c r="E173" s="165"/>
      <c r="F173" s="165"/>
      <c r="G173" s="165"/>
      <c r="H173" s="165"/>
      <c r="I173" s="165"/>
      <c r="J173" s="165"/>
      <c r="K173" s="165"/>
      <c r="L173" s="165"/>
      <c r="M173" s="165"/>
      <c r="N173" s="165"/>
      <c r="O173" s="165"/>
      <c r="P173" s="165"/>
      <c r="Q173" s="165"/>
      <c r="R173" s="165"/>
    </row>
    <row r="174">
      <c r="A174" s="165"/>
      <c r="B174" s="165"/>
      <c r="C174" s="165"/>
      <c r="D174" s="165"/>
      <c r="E174" s="165"/>
      <c r="F174" s="165"/>
      <c r="G174" s="165"/>
      <c r="H174" s="165"/>
      <c r="I174" s="165"/>
      <c r="J174" s="165"/>
      <c r="K174" s="165"/>
      <c r="L174" s="165"/>
      <c r="M174" s="165"/>
      <c r="N174" s="165"/>
      <c r="O174" s="165"/>
      <c r="P174" s="165"/>
      <c r="Q174" s="165"/>
      <c r="R174" s="165"/>
    </row>
    <row r="175">
      <c r="A175" s="165"/>
      <c r="B175" s="165"/>
      <c r="C175" s="165"/>
      <c r="D175" s="165"/>
      <c r="E175" s="165"/>
      <c r="F175" s="165"/>
      <c r="G175" s="165"/>
      <c r="H175" s="165"/>
      <c r="I175" s="165"/>
      <c r="J175" s="165"/>
      <c r="K175" s="165"/>
      <c r="L175" s="165"/>
      <c r="M175" s="165"/>
      <c r="N175" s="165"/>
      <c r="O175" s="165"/>
      <c r="P175" s="165"/>
      <c r="Q175" s="165"/>
      <c r="R175" s="165"/>
    </row>
    <row r="176">
      <c r="A176" s="165"/>
      <c r="B176" s="165"/>
      <c r="C176" s="165"/>
      <c r="D176" s="165"/>
      <c r="E176" s="165"/>
      <c r="F176" s="165"/>
      <c r="G176" s="165"/>
      <c r="H176" s="165"/>
      <c r="I176" s="165"/>
      <c r="J176" s="165"/>
      <c r="K176" s="165"/>
      <c r="L176" s="165"/>
      <c r="M176" s="165"/>
      <c r="N176" s="165"/>
      <c r="O176" s="165"/>
      <c r="P176" s="165"/>
      <c r="Q176" s="165"/>
      <c r="R176" s="165"/>
    </row>
    <row r="177">
      <c r="A177" s="165"/>
      <c r="B177" s="165"/>
      <c r="C177" s="165"/>
      <c r="D177" s="165"/>
      <c r="E177" s="165"/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</row>
    <row r="178">
      <c r="A178" s="165"/>
      <c r="B178" s="165"/>
      <c r="C178" s="165"/>
      <c r="D178" s="165"/>
      <c r="E178" s="165"/>
      <c r="F178" s="165"/>
      <c r="G178" s="165"/>
      <c r="H178" s="165"/>
      <c r="I178" s="165"/>
      <c r="J178" s="165"/>
      <c r="K178" s="165"/>
      <c r="L178" s="165"/>
      <c r="M178" s="165"/>
      <c r="N178" s="165"/>
      <c r="O178" s="165"/>
      <c r="P178" s="165"/>
      <c r="Q178" s="165"/>
      <c r="R178" s="165"/>
    </row>
    <row r="179">
      <c r="A179" s="165"/>
      <c r="B179" s="165"/>
      <c r="C179" s="165"/>
      <c r="D179" s="165"/>
      <c r="E179" s="165"/>
      <c r="F179" s="165"/>
      <c r="G179" s="165"/>
      <c r="H179" s="165"/>
      <c r="I179" s="165"/>
      <c r="J179" s="165"/>
      <c r="K179" s="165"/>
      <c r="L179" s="165"/>
      <c r="M179" s="165"/>
      <c r="N179" s="165"/>
      <c r="O179" s="165"/>
      <c r="P179" s="165"/>
      <c r="Q179" s="165"/>
      <c r="R179" s="165"/>
    </row>
    <row r="180">
      <c r="A180" s="165"/>
      <c r="B180" s="165"/>
      <c r="C180" s="165"/>
      <c r="D180" s="165"/>
      <c r="E180" s="165"/>
      <c r="F180" s="165"/>
      <c r="G180" s="165"/>
      <c r="H180" s="165"/>
      <c r="I180" s="165"/>
      <c r="J180" s="165"/>
      <c r="K180" s="165"/>
      <c r="L180" s="165"/>
      <c r="M180" s="165"/>
      <c r="N180" s="165"/>
      <c r="O180" s="165"/>
      <c r="P180" s="165"/>
      <c r="Q180" s="165"/>
      <c r="R180" s="165"/>
    </row>
    <row r="181">
      <c r="A181" s="165"/>
      <c r="B181" s="165"/>
      <c r="C181" s="165"/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65"/>
      <c r="Q181" s="165"/>
      <c r="R181" s="165"/>
    </row>
    <row r="182">
      <c r="A182" s="165"/>
      <c r="B182" s="165"/>
      <c r="C182" s="165"/>
      <c r="D182" s="165"/>
      <c r="E182" s="165"/>
      <c r="F182" s="165"/>
      <c r="G182" s="165"/>
      <c r="H182" s="165"/>
      <c r="I182" s="165"/>
      <c r="J182" s="165"/>
      <c r="K182" s="165"/>
      <c r="L182" s="165"/>
      <c r="M182" s="165"/>
      <c r="N182" s="165"/>
      <c r="O182" s="165"/>
      <c r="P182" s="165"/>
      <c r="Q182" s="165"/>
      <c r="R182" s="165"/>
    </row>
    <row r="183">
      <c r="A183" s="165"/>
      <c r="B183" s="165"/>
      <c r="C183" s="165"/>
      <c r="D183" s="165"/>
      <c r="E183" s="165"/>
      <c r="F183" s="165"/>
      <c r="G183" s="165"/>
      <c r="H183" s="165"/>
      <c r="I183" s="165"/>
      <c r="J183" s="165"/>
      <c r="K183" s="165"/>
      <c r="L183" s="165"/>
      <c r="M183" s="165"/>
      <c r="N183" s="165"/>
      <c r="O183" s="165"/>
      <c r="P183" s="165"/>
      <c r="Q183" s="165"/>
      <c r="R183" s="165"/>
    </row>
    <row r="184">
      <c r="A184" s="165"/>
      <c r="B184" s="165"/>
      <c r="C184" s="165"/>
      <c r="D184" s="165"/>
      <c r="E184" s="165"/>
      <c r="F184" s="165"/>
      <c r="G184" s="165"/>
      <c r="H184" s="165"/>
      <c r="I184" s="165"/>
      <c r="J184" s="165"/>
      <c r="K184" s="165"/>
      <c r="L184" s="165"/>
      <c r="M184" s="165"/>
      <c r="N184" s="165"/>
      <c r="O184" s="165"/>
      <c r="P184" s="165"/>
      <c r="Q184" s="165"/>
      <c r="R184" s="165"/>
    </row>
    <row r="185">
      <c r="A185" s="165"/>
      <c r="B185" s="165"/>
      <c r="C185" s="165"/>
      <c r="D185" s="165"/>
      <c r="E185" s="165"/>
      <c r="F185" s="165"/>
      <c r="G185" s="165"/>
      <c r="H185" s="165"/>
      <c r="I185" s="165"/>
      <c r="J185" s="165"/>
      <c r="K185" s="165"/>
      <c r="L185" s="165"/>
      <c r="M185" s="165"/>
      <c r="N185" s="165"/>
      <c r="O185" s="165"/>
      <c r="P185" s="165"/>
      <c r="Q185" s="165"/>
      <c r="R185" s="165"/>
    </row>
    <row r="186">
      <c r="A186" s="165"/>
      <c r="B186" s="165"/>
      <c r="C186" s="165"/>
      <c r="D186" s="165"/>
      <c r="E186" s="165"/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65"/>
      <c r="Q186" s="165"/>
      <c r="R186" s="165"/>
    </row>
    <row r="187">
      <c r="A187" s="165"/>
      <c r="B187" s="165"/>
      <c r="C187" s="165"/>
      <c r="D187" s="165"/>
      <c r="E187" s="165"/>
      <c r="F187" s="165"/>
      <c r="G187" s="165"/>
      <c r="H187" s="165"/>
      <c r="I187" s="165"/>
      <c r="J187" s="165"/>
      <c r="K187" s="165"/>
      <c r="L187" s="165"/>
      <c r="M187" s="165"/>
      <c r="N187" s="165"/>
      <c r="O187" s="165"/>
      <c r="P187" s="165"/>
      <c r="Q187" s="165"/>
      <c r="R187" s="165"/>
    </row>
    <row r="188">
      <c r="A188" s="165"/>
      <c r="B188" s="165"/>
      <c r="C188" s="165"/>
      <c r="D188" s="165"/>
      <c r="E188" s="165"/>
      <c r="F188" s="165"/>
      <c r="G188" s="165"/>
      <c r="H188" s="165"/>
      <c r="I188" s="165"/>
      <c r="J188" s="165"/>
      <c r="K188" s="165"/>
      <c r="L188" s="165"/>
      <c r="M188" s="165"/>
      <c r="N188" s="165"/>
      <c r="O188" s="165"/>
      <c r="P188" s="165"/>
      <c r="Q188" s="165"/>
      <c r="R188" s="165"/>
    </row>
    <row r="189">
      <c r="A189" s="165"/>
      <c r="B189" s="165"/>
      <c r="C189" s="165"/>
      <c r="D189" s="165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165"/>
      <c r="P189" s="165"/>
      <c r="Q189" s="165"/>
      <c r="R189" s="165"/>
    </row>
    <row r="190">
      <c r="A190" s="165"/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</row>
    <row r="191">
      <c r="A191" s="165"/>
      <c r="B191" s="165"/>
      <c r="C191" s="165"/>
      <c r="D191" s="165"/>
      <c r="E191" s="165"/>
      <c r="F191" s="165"/>
      <c r="G191" s="165"/>
      <c r="H191" s="165"/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</row>
    <row r="192">
      <c r="A192" s="165"/>
      <c r="B192" s="165"/>
      <c r="C192" s="165"/>
      <c r="D192" s="165"/>
      <c r="E192" s="165"/>
      <c r="F192" s="165"/>
      <c r="G192" s="165"/>
      <c r="H192" s="165"/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</row>
    <row r="193">
      <c r="A193" s="165"/>
      <c r="B193" s="165"/>
      <c r="C193" s="165"/>
      <c r="D193" s="165"/>
      <c r="E193" s="165"/>
      <c r="F193" s="165"/>
      <c r="G193" s="165"/>
      <c r="H193" s="165"/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</row>
    <row r="194">
      <c r="A194" s="165"/>
      <c r="B194" s="165"/>
      <c r="C194" s="165"/>
      <c r="D194" s="165"/>
      <c r="E194" s="165"/>
      <c r="F194" s="165"/>
      <c r="G194" s="165"/>
      <c r="H194" s="165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</row>
    <row r="195">
      <c r="A195" s="165"/>
      <c r="B195" s="165"/>
      <c r="C195" s="165"/>
      <c r="D195" s="165"/>
      <c r="E195" s="165"/>
      <c r="F195" s="165"/>
      <c r="G195" s="165"/>
      <c r="H195" s="165"/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</row>
    <row r="196">
      <c r="A196" s="165"/>
      <c r="B196" s="165"/>
      <c r="C196" s="165"/>
      <c r="D196" s="165"/>
      <c r="E196" s="165"/>
      <c r="F196" s="165"/>
      <c r="G196" s="165"/>
      <c r="H196" s="165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</row>
    <row r="197">
      <c r="A197" s="165"/>
      <c r="B197" s="165"/>
      <c r="C197" s="165"/>
      <c r="D197" s="165"/>
      <c r="E197" s="165"/>
      <c r="F197" s="165"/>
      <c r="G197" s="165"/>
      <c r="H197" s="165"/>
      <c r="I197" s="165"/>
      <c r="J197" s="165"/>
      <c r="K197" s="165"/>
      <c r="L197" s="165"/>
      <c r="M197" s="165"/>
      <c r="N197" s="165"/>
      <c r="O197" s="165"/>
      <c r="P197" s="165"/>
      <c r="Q197" s="165"/>
      <c r="R197" s="165"/>
    </row>
    <row r="198">
      <c r="A198" s="165"/>
      <c r="B198" s="165"/>
      <c r="C198" s="165"/>
      <c r="D198" s="165"/>
      <c r="E198" s="165"/>
      <c r="F198" s="165"/>
      <c r="G198" s="165"/>
      <c r="H198" s="165"/>
      <c r="I198" s="165"/>
      <c r="J198" s="165"/>
      <c r="K198" s="165"/>
      <c r="L198" s="165"/>
      <c r="M198" s="165"/>
      <c r="N198" s="165"/>
      <c r="O198" s="165"/>
      <c r="P198" s="165"/>
      <c r="Q198" s="165"/>
      <c r="R198" s="165"/>
    </row>
    <row r="199">
      <c r="A199" s="165"/>
      <c r="B199" s="165"/>
      <c r="C199" s="165"/>
      <c r="D199" s="165"/>
      <c r="E199" s="165"/>
      <c r="F199" s="165"/>
      <c r="G199" s="165"/>
      <c r="H199" s="165"/>
      <c r="I199" s="165"/>
      <c r="J199" s="165"/>
      <c r="K199" s="165"/>
      <c r="L199" s="165"/>
      <c r="M199" s="165"/>
      <c r="N199" s="165"/>
      <c r="O199" s="165"/>
      <c r="P199" s="165"/>
      <c r="Q199" s="165"/>
      <c r="R199" s="165"/>
    </row>
    <row r="200">
      <c r="A200" s="165"/>
      <c r="B200" s="165"/>
      <c r="C200" s="165"/>
      <c r="D200" s="165"/>
      <c r="E200" s="165"/>
      <c r="F200" s="165"/>
      <c r="G200" s="165"/>
      <c r="H200" s="165"/>
      <c r="I200" s="165"/>
      <c r="J200" s="165"/>
      <c r="K200" s="165"/>
      <c r="L200" s="165"/>
      <c r="M200" s="165"/>
      <c r="N200" s="165"/>
      <c r="O200" s="165"/>
      <c r="P200" s="165"/>
      <c r="Q200" s="165"/>
      <c r="R200" s="165"/>
    </row>
  </sheetData>
  <mergeCells count="3">
    <mergeCell ref="A1:I1"/>
    <mergeCell ref="A9:I9"/>
    <mergeCell ref="A14:I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2.4" customWidth="1"/>
    <col min="2" max="2" width="11.52" customWidth="1"/>
    <col min="3" max="3" width="20.95" customWidth="1"/>
    <col min="4" max="17" width="13.1" customWidth="1"/>
    <col min="18" max="19" width="13.27" customWidth="1"/>
    <col min="20" max="20" width="25.32" customWidth="1"/>
    <col min="21" max="21" width="13.27" customWidth="1"/>
  </cols>
  <sheetData>
    <row r="1">
      <c r="A1" s="172" t="s">
        <v>482</v>
      </c>
      <c r="B1" s="172" t="s">
        <v>483</v>
      </c>
      <c r="C1" s="172" t="s">
        <v>484</v>
      </c>
      <c r="D1" s="172" t="n">
        <v>2024</v>
      </c>
      <c r="E1" s="172" t="n">
        <v>2023</v>
      </c>
      <c r="F1" s="172" t="n">
        <v>2022</v>
      </c>
      <c r="G1" s="172" t="n">
        <v>2021</v>
      </c>
      <c r="H1" s="172" t="n">
        <v>2020</v>
      </c>
      <c r="I1" s="172" t="n">
        <v>2019</v>
      </c>
      <c r="J1" s="172" t="n">
        <v>2018</v>
      </c>
      <c r="K1" s="172" t="n">
        <v>2017</v>
      </c>
      <c r="L1" s="172" t="n">
        <v>2016</v>
      </c>
      <c r="M1" s="173" t="n">
        <v>2015</v>
      </c>
      <c r="N1" s="173" t="n">
        <v>2014</v>
      </c>
      <c r="O1" s="173" t="n">
        <v>2013</v>
      </c>
      <c r="P1" s="172" t="n">
        <v>2012</v>
      </c>
      <c r="Q1" s="172" t="n">
        <v>2011</v>
      </c>
      <c r="R1" s="167"/>
      <c r="S1" s="167"/>
      <c r="T1" s="167"/>
      <c r="U1" s="167"/>
    </row>
    <row r="2">
      <c r="A2" s="174" t="s">
        <v>485</v>
      </c>
      <c r="B2" s="175" t="s">
        <v>486</v>
      </c>
      <c r="C2" s="176" t="s">
        <v>487</v>
      </c>
      <c r="D2" s="177" t="n">
        <v>145928075955.31</v>
      </c>
      <c r="E2" s="177" t="n">
        <v>126589066691.89</v>
      </c>
      <c r="F2" s="177" t="n">
        <v>107833685277.94</v>
      </c>
      <c r="G2" s="177" t="n">
        <v>93464512115.94</v>
      </c>
      <c r="H2" s="177" t="n">
        <v>84830936002.19</v>
      </c>
      <c r="I2" s="177" t="n">
        <v>75802304775.47</v>
      </c>
      <c r="J2" s="177" t="n">
        <v>65487368881.91</v>
      </c>
      <c r="K2" s="177" t="n">
        <v>52394294489.52</v>
      </c>
      <c r="L2" s="177" t="n">
        <v>36714413336.96</v>
      </c>
      <c r="M2" s="177" t="n">
        <v>31545655241.16</v>
      </c>
      <c r="N2" s="177" t="n">
        <v>30637424718.78</v>
      </c>
      <c r="O2" s="177" t="n">
        <v>29055414849.74</v>
      </c>
      <c r="P2" s="177" t="n">
        <v>24032635151.18</v>
      </c>
      <c r="Q2" s="177" t="n">
        <v>16951212268.98</v>
      </c>
      <c r="R2" s="167"/>
      <c r="S2" s="178"/>
      <c r="T2" s="167" t="s">
        <v>488</v>
      </c>
      <c r="U2" s="167"/>
    </row>
    <row r="3">
      <c r="A3" s="174"/>
      <c r="B3" s="175"/>
      <c r="C3" s="179" t="s">
        <v>489</v>
      </c>
      <c r="D3" s="180">
        <f>(D2-E2)/E2</f>
      </c>
      <c r="E3" s="180">
        <f>(E2-F2)/F2</f>
      </c>
      <c r="F3" s="180">
        <f>(F2-G2)/G2</f>
      </c>
      <c r="G3" s="180">
        <f>(G2-H2)/H2</f>
      </c>
      <c r="H3" s="180">
        <f>(H2-I2)/I2</f>
      </c>
      <c r="I3" s="180">
        <f>(I2-J2)/J2</f>
      </c>
      <c r="J3" s="180">
        <f>(J2-K2)/K2</f>
      </c>
      <c r="K3" s="180">
        <f>(K2-L2)/L2</f>
      </c>
      <c r="L3" s="180">
        <f>(L2-M2)/M2</f>
      </c>
      <c r="M3" s="180">
        <f>(M2-N2)/N2</f>
      </c>
      <c r="N3" s="180">
        <f>(N2-O2)/O2</f>
      </c>
      <c r="O3" s="180">
        <f>(O2-P2)/P2</f>
      </c>
      <c r="P3" s="180">
        <f>(P2-Q2)/Q2</f>
      </c>
      <c r="Q3" s="180"/>
      <c r="R3" s="167"/>
      <c r="S3" s="167"/>
      <c r="T3" s="167"/>
      <c r="U3" s="167"/>
    </row>
    <row r="4">
      <c r="A4" s="174"/>
      <c r="B4" s="175"/>
      <c r="C4" s="176" t="s">
        <v>490</v>
      </c>
      <c r="D4" s="177" t="n">
        <v>8662079388.78</v>
      </c>
      <c r="E4" s="177" t="n">
        <v>7445470669.11</v>
      </c>
      <c r="F4" s="177" t="n">
        <v>6265810909.88</v>
      </c>
      <c r="G4" s="177" t="n">
        <v>5577910539</v>
      </c>
      <c r="H4" s="177" t="n">
        <v>5100340201.05</v>
      </c>
      <c r="I4" s="177" t="n">
        <v>4711992893.18</v>
      </c>
      <c r="J4" s="177" t="n">
        <v>4098507851.96</v>
      </c>
      <c r="K4" s="177" t="n">
        <v>3763545873.32</v>
      </c>
      <c r="L4" s="177" t="n">
        <v>2385619271.88</v>
      </c>
      <c r="M4" s="177" t="n">
        <v>2012146316.9</v>
      </c>
      <c r="N4" s="177" t="n">
        <v>1938074607.87</v>
      </c>
      <c r="O4" s="177" t="n">
        <v>1574205906.56</v>
      </c>
      <c r="P4" s="177" t="n">
        <v>1400404842.86</v>
      </c>
      <c r="Q4" s="177" t="n">
        <v>1094996180.8</v>
      </c>
      <c r="R4" s="167"/>
      <c r="S4" s="181"/>
      <c r="T4" s="167" t="s">
        <v>491</v>
      </c>
      <c r="U4" s="167" t="s">
        <v>492</v>
      </c>
    </row>
    <row r="5">
      <c r="A5" s="174"/>
      <c r="B5" s="175"/>
      <c r="C5" s="179" t="s">
        <v>493</v>
      </c>
      <c r="D5" s="180">
        <f>(D4-E4)/E4</f>
      </c>
      <c r="E5" s="180">
        <f>(E4-F4)/F4</f>
      </c>
      <c r="F5" s="180">
        <f>(F4-G4)/G4</f>
      </c>
      <c r="G5" s="180">
        <f>(G4-H4)/H4</f>
      </c>
      <c r="H5" s="180">
        <f>(H4-I4)/I4</f>
      </c>
      <c r="I5" s="180">
        <f>(I4-J4)/J4</f>
      </c>
      <c r="J5" s="180">
        <f>(J4-K4)/K4</f>
      </c>
      <c r="K5" s="180">
        <f>(K4-L4)/L4</f>
      </c>
      <c r="L5" s="180">
        <f>(L4-M4)/M4</f>
      </c>
      <c r="M5" s="180">
        <f>(M4-N4)/N4</f>
      </c>
      <c r="N5" s="180">
        <f>(N4-O4)/O4</f>
      </c>
      <c r="O5" s="180">
        <f>(O4-P4)/P4</f>
      </c>
      <c r="P5" s="180">
        <f>(P4-Q4)/Q4</f>
      </c>
      <c r="Q5" s="180"/>
      <c r="R5" s="167"/>
      <c r="S5" s="167"/>
      <c r="T5" s="167"/>
      <c r="U5" s="167"/>
    </row>
    <row r="6">
      <c r="A6" s="174"/>
      <c r="B6" s="175"/>
      <c r="C6" s="176" t="s">
        <v>494</v>
      </c>
      <c r="D6" s="182">
        <f>(D2-D4)/D2</f>
      </c>
      <c r="E6" s="182">
        <f>(E2-E4)/E2</f>
      </c>
      <c r="F6" s="182">
        <f>(F2-F4)/F2</f>
      </c>
      <c r="G6" s="182">
        <f>(G2-G4)/G2</f>
      </c>
      <c r="H6" s="182">
        <f>(H2-H4)/H2</f>
      </c>
      <c r="I6" s="182">
        <f>(I2-I4)/I2</f>
      </c>
      <c r="J6" s="182">
        <f>(J2-J4)/J2</f>
      </c>
      <c r="K6" s="182">
        <f>(K2-K4)/K2</f>
      </c>
      <c r="L6" s="182">
        <f>(L2-L4)/L2</f>
      </c>
      <c r="M6" s="182">
        <f>(M2-M4)/M2</f>
      </c>
      <c r="N6" s="182">
        <f>(N2-N4)/N2</f>
      </c>
      <c r="O6" s="182">
        <f>(O2-O4)/O2</f>
      </c>
      <c r="P6" s="182">
        <f>(P2-P4)/P2</f>
      </c>
      <c r="Q6" s="182">
        <f>(Q2-Q4)/Q2</f>
      </c>
      <c r="R6" s="167"/>
      <c r="S6" s="167"/>
      <c r="T6" s="167"/>
      <c r="U6" s="167"/>
    </row>
    <row r="7">
      <c r="A7" s="174"/>
      <c r="B7" s="175"/>
      <c r="C7" s="176" t="s">
        <v>495</v>
      </c>
      <c r="D7" s="183" t="n">
        <v>56271.99</v>
      </c>
      <c r="E7" s="183" t="n">
        <v>57204.11</v>
      </c>
      <c r="F7" s="183" t="n">
        <v>56810.44</v>
      </c>
      <c r="G7" s="183" t="n">
        <v>56472.25</v>
      </c>
      <c r="H7" s="183" t="n">
        <v>50235.17</v>
      </c>
      <c r="I7" s="183" t="n">
        <v>49922.71</v>
      </c>
      <c r="J7" s="183" t="n">
        <v>49671.69</v>
      </c>
      <c r="K7" s="183" t="n">
        <v>42828.59</v>
      </c>
      <c r="L7" s="183" t="n">
        <v>39312.53</v>
      </c>
      <c r="M7" s="183" t="n">
        <v>32179</v>
      </c>
      <c r="N7" s="183" t="n">
        <v>38745</v>
      </c>
      <c r="O7" s="183" t="n">
        <v>38452</v>
      </c>
      <c r="P7" s="176"/>
      <c r="Q7" s="176"/>
      <c r="R7" s="167"/>
      <c r="S7" s="167"/>
      <c r="T7" s="167"/>
      <c r="U7" s="167"/>
    </row>
    <row r="8">
      <c r="A8" s="174"/>
      <c r="B8" s="175"/>
      <c r="C8" s="176" t="s">
        <v>496</v>
      </c>
      <c r="D8" s="183" t="n">
        <v>46412.95</v>
      </c>
      <c r="E8" s="183" t="n">
        <v>42109.5</v>
      </c>
      <c r="F8" s="183" t="n">
        <v>37901.39</v>
      </c>
      <c r="G8" s="183" t="n">
        <v>36261.31</v>
      </c>
      <c r="H8" s="183" t="n">
        <v>34312.53</v>
      </c>
      <c r="I8" s="183" t="n">
        <v>34562.46</v>
      </c>
      <c r="J8" s="183" t="n">
        <v>32463.95</v>
      </c>
      <c r="K8" s="183" t="n">
        <v>30205.52</v>
      </c>
      <c r="L8" s="183" t="n">
        <v>22917.66</v>
      </c>
      <c r="M8" s="176"/>
      <c r="N8" s="176"/>
      <c r="O8" s="176"/>
      <c r="P8" s="176"/>
      <c r="Q8" s="176"/>
      <c r="R8" s="167"/>
      <c r="S8" s="167"/>
      <c r="T8" s="167"/>
      <c r="U8" s="167"/>
    </row>
    <row r="9">
      <c r="A9" s="174"/>
      <c r="B9" s="175"/>
      <c r="C9" s="176" t="s">
        <v>497</v>
      </c>
      <c r="D9" s="184">
        <f>D2/D8</f>
      </c>
      <c r="E9" s="184">
        <f>E2/E8</f>
      </c>
      <c r="F9" s="184">
        <f>F2/F8</f>
      </c>
      <c r="G9" s="184">
        <f>G2/G8</f>
      </c>
      <c r="H9" s="184">
        <f>H2/H8</f>
      </c>
      <c r="I9" s="184">
        <f>I2/I8</f>
      </c>
      <c r="J9" s="184">
        <f>J2/J8</f>
      </c>
      <c r="K9" s="184">
        <f>K2/K8</f>
      </c>
      <c r="L9" s="184">
        <f>L2/L8</f>
      </c>
      <c r="M9" s="185"/>
      <c r="N9" s="185"/>
      <c r="O9" s="185"/>
      <c r="P9" s="185"/>
      <c r="Q9" s="185"/>
      <c r="R9" s="167"/>
      <c r="S9" s="167"/>
      <c r="T9" s="167"/>
      <c r="U9" s="167"/>
    </row>
    <row r="10">
      <c r="A10" s="174"/>
      <c r="B10" s="175"/>
      <c r="C10" s="176" t="s">
        <v>498</v>
      </c>
      <c r="D10" s="186">
        <f>D9/2124</f>
      </c>
      <c r="E10" s="186">
        <f>E9/2124</f>
      </c>
      <c r="F10" s="186">
        <f>F9/2124</f>
      </c>
      <c r="G10" s="186">
        <f>G9/2124</f>
      </c>
      <c r="H10" s="186">
        <f>H9/2124</f>
      </c>
      <c r="I10" s="186">
        <f>I9/2124</f>
      </c>
      <c r="J10" s="186">
        <f>J9/2124</f>
      </c>
      <c r="K10" s="186">
        <f>K9/2124</f>
      </c>
      <c r="L10" s="186">
        <f>L9/2124</f>
      </c>
      <c r="M10" s="176"/>
      <c r="N10" s="176"/>
      <c r="O10" s="176"/>
      <c r="P10" s="176"/>
      <c r="Q10" s="176"/>
      <c r="R10" s="167"/>
      <c r="S10" s="167"/>
      <c r="T10" s="167"/>
      <c r="U10" s="167"/>
    </row>
    <row r="11">
      <c r="A11" s="174"/>
      <c r="B11" s="187" t="s">
        <v>499</v>
      </c>
      <c r="C11" s="188" t="s">
        <v>500</v>
      </c>
      <c r="D11" s="189" t="n">
        <v>24683762096.71</v>
      </c>
      <c r="E11" s="189" t="n">
        <v>20629929589.15</v>
      </c>
      <c r="F11" s="189" t="n">
        <v>15938647070.77</v>
      </c>
      <c r="G11" s="189" t="n">
        <v>12594778226.24</v>
      </c>
      <c r="H11" s="189" t="n">
        <v>9991063100.26</v>
      </c>
      <c r="I11" s="189" t="n">
        <v>9542263565.76</v>
      </c>
      <c r="J11" s="189" t="n">
        <v>8077301066.34</v>
      </c>
      <c r="K11" s="189" t="n">
        <v>5774295802.87</v>
      </c>
      <c r="L11" s="189" t="n">
        <v>2126561268.58</v>
      </c>
      <c r="M11" s="189" t="n">
        <v>1108391581.71</v>
      </c>
      <c r="N11" s="189" t="n">
        <v>935451232.67</v>
      </c>
      <c r="O11" s="189" t="n">
        <v>1865976432.85</v>
      </c>
      <c r="P11" s="189" t="n">
        <v>2422616294.68</v>
      </c>
      <c r="Q11" s="189" t="n">
        <v>1450843231.23</v>
      </c>
      <c r="R11" s="167"/>
      <c r="S11" s="167"/>
      <c r="T11" s="167"/>
      <c r="U11" s="167"/>
    </row>
    <row r="12">
      <c r="A12" s="174"/>
      <c r="B12" s="187"/>
      <c r="C12" s="190" t="s">
        <v>501</v>
      </c>
      <c r="D12" s="191">
        <f>(D11-E11)/E11</f>
      </c>
      <c r="E12" s="191">
        <f>(E11-F11)/F11</f>
      </c>
      <c r="F12" s="191">
        <f>(F11-G11)/G11</f>
      </c>
      <c r="G12" s="191">
        <f>(G11-H11)/H11</f>
      </c>
      <c r="H12" s="191">
        <f>(H11-I11)/I11</f>
      </c>
      <c r="I12" s="191">
        <f>(I11-J11)/J11</f>
      </c>
      <c r="J12" s="191">
        <f>(J11-K11)/K11</f>
      </c>
      <c r="K12" s="191">
        <f>(K11-L11)/L11</f>
      </c>
      <c r="L12" s="191">
        <f>(L11-M11)/M11</f>
      </c>
      <c r="M12" s="191">
        <f>(M11-N11)/N11</f>
      </c>
      <c r="N12" s="191">
        <f>(N11-O11)/O11</f>
      </c>
      <c r="O12" s="191">
        <f>(O11-P11)/P11</f>
      </c>
      <c r="P12" s="191">
        <f>(P11-Q11)/Q11</f>
      </c>
      <c r="Q12" s="191"/>
      <c r="R12" s="192"/>
      <c r="S12" s="192"/>
      <c r="T12" s="192"/>
      <c r="U12" s="192"/>
    </row>
    <row r="13">
      <c r="A13" s="174"/>
      <c r="B13" s="187"/>
      <c r="C13" s="188" t="s">
        <v>502</v>
      </c>
      <c r="D13" s="189" t="n">
        <v>4967916424.11</v>
      </c>
      <c r="E13" s="189" t="n">
        <v>4174732984.21</v>
      </c>
      <c r="F13" s="189" t="n">
        <v>3630302426.92</v>
      </c>
      <c r="G13" s="189" t="n">
        <v>3313079971.72</v>
      </c>
      <c r="H13" s="189" t="n">
        <v>2983031217.19</v>
      </c>
      <c r="I13" s="189" t="n">
        <v>2652824728.1</v>
      </c>
      <c r="J13" s="189" t="n">
        <v>2338346045.11</v>
      </c>
      <c r="K13" s="189" t="n">
        <v>2151116853.47</v>
      </c>
      <c r="L13" s="189" t="n">
        <v>987798552.23</v>
      </c>
      <c r="M13" s="189" t="n">
        <v>522135563.03</v>
      </c>
      <c r="N13" s="189" t="n">
        <v>400419495.54</v>
      </c>
      <c r="O13" s="189" t="n">
        <v>619703904.57</v>
      </c>
      <c r="P13" s="189" t="n">
        <v>643836023.82</v>
      </c>
      <c r="Q13" s="189" t="n">
        <v>456130334.83</v>
      </c>
      <c r="R13" s="167"/>
      <c r="S13" s="167"/>
      <c r="T13" s="167"/>
      <c r="U13" s="167"/>
    </row>
    <row r="14">
      <c r="A14" s="174"/>
      <c r="B14" s="187"/>
      <c r="C14" s="190" t="s">
        <v>503</v>
      </c>
      <c r="D14" s="191">
        <f>(D13-E13)/E13</f>
      </c>
      <c r="E14" s="191">
        <f>(E13-F13)/F13</f>
      </c>
      <c r="F14" s="191">
        <f>(F13-G13)/G13</f>
      </c>
      <c r="G14" s="191">
        <f>(G13-H13)/H13</f>
      </c>
      <c r="H14" s="191">
        <f>(H13-I13)/I13</f>
      </c>
      <c r="I14" s="191">
        <f>(I13-J13)/J13</f>
      </c>
      <c r="J14" s="191">
        <f>(J13-K13)/K13</f>
      </c>
      <c r="K14" s="191">
        <f>(K13-L13)/L13</f>
      </c>
      <c r="L14" s="191">
        <f>(L13-M13)/M13</f>
      </c>
      <c r="M14" s="191">
        <f>(M13-N13)/N13</f>
      </c>
      <c r="N14" s="191">
        <f>(N13-O13)/O13</f>
      </c>
      <c r="O14" s="191">
        <f>(O13-P13)/P13</f>
      </c>
      <c r="P14" s="191">
        <f>(P13-Q13)/Q13</f>
      </c>
      <c r="Q14" s="191"/>
      <c r="R14" s="192"/>
      <c r="S14" s="192"/>
      <c r="T14" s="192"/>
      <c r="U14" s="192"/>
    </row>
    <row r="15">
      <c r="A15" s="174"/>
      <c r="B15" s="187"/>
      <c r="C15" s="188" t="s">
        <v>504</v>
      </c>
      <c r="D15" s="193">
        <f>(D11-D13)/D11</f>
      </c>
      <c r="E15" s="193">
        <f>(E11-E13)/E11</f>
      </c>
      <c r="F15" s="193">
        <f>(F11-F13)/F11</f>
      </c>
      <c r="G15" s="193">
        <f>(G11-G13)/G11</f>
      </c>
      <c r="H15" s="193">
        <f>(H11-H13)/H11</f>
      </c>
      <c r="I15" s="193">
        <f>(I11-I13)/I11</f>
      </c>
      <c r="J15" s="193">
        <f>(J11-J13)/J11</f>
      </c>
      <c r="K15" s="193">
        <f>(K11-K13)/K11</f>
      </c>
      <c r="L15" s="193">
        <f>(L11-L13)/L11</f>
      </c>
      <c r="M15" s="193">
        <f>(M11-M13)/M11</f>
      </c>
      <c r="N15" s="193">
        <f>(N11-N13)/N11</f>
      </c>
      <c r="O15" s="193">
        <f>(O11-O13)/O11</f>
      </c>
      <c r="P15" s="193">
        <f>(P11-P13)/P11</f>
      </c>
      <c r="Q15" s="193">
        <f>(Q11-Q13)/Q11</f>
      </c>
      <c r="R15" s="167"/>
      <c r="S15" s="167"/>
      <c r="T15" s="167"/>
      <c r="U15" s="167"/>
    </row>
    <row r="16">
      <c r="A16" s="174"/>
      <c r="B16" s="187"/>
      <c r="C16" s="188" t="s">
        <v>505</v>
      </c>
      <c r="D16" s="194" t="n">
        <v>48112.51</v>
      </c>
      <c r="E16" s="194" t="n">
        <v>42937.04</v>
      </c>
      <c r="F16" s="194" t="n">
        <v>35075.39</v>
      </c>
      <c r="G16" s="194" t="n">
        <v>28248.92</v>
      </c>
      <c r="H16" s="194" t="n">
        <v>24925.37</v>
      </c>
      <c r="I16" s="194" t="n">
        <v>25122.02</v>
      </c>
      <c r="J16" s="194" t="n">
        <v>20545.06</v>
      </c>
      <c r="K16" s="194" t="n">
        <v>20959.02</v>
      </c>
      <c r="L16" s="194" t="n">
        <v>20575.44</v>
      </c>
      <c r="M16" s="188"/>
      <c r="N16" s="188"/>
      <c r="O16" s="188"/>
      <c r="P16" s="188"/>
      <c r="Q16" s="188"/>
      <c r="R16" s="167"/>
      <c r="S16" s="167"/>
      <c r="T16" s="167"/>
      <c r="U16" s="167"/>
    </row>
    <row r="17">
      <c r="A17" s="174"/>
      <c r="B17" s="187"/>
      <c r="C17" s="188" t="s">
        <v>506</v>
      </c>
      <c r="D17" s="194" t="n">
        <v>36919.81</v>
      </c>
      <c r="E17" s="194" t="n">
        <v>31164.54</v>
      </c>
      <c r="F17" s="194" t="n">
        <v>30274.93</v>
      </c>
      <c r="G17" s="194" t="n">
        <v>30177.38</v>
      </c>
      <c r="H17" s="194" t="n">
        <v>29743.35</v>
      </c>
      <c r="I17" s="194" t="n">
        <v>30082.84</v>
      </c>
      <c r="J17" s="194" t="n">
        <v>29774.46</v>
      </c>
      <c r="K17" s="194" t="n">
        <v>29902.84</v>
      </c>
      <c r="L17" s="194" t="n">
        <v>14026.7</v>
      </c>
      <c r="M17" s="188"/>
      <c r="N17" s="188"/>
      <c r="O17" s="188"/>
      <c r="P17" s="188"/>
      <c r="Q17" s="188"/>
      <c r="R17" s="167"/>
      <c r="S17" s="167"/>
      <c r="T17" s="167"/>
      <c r="U17" s="167"/>
    </row>
    <row r="18">
      <c r="A18" s="174"/>
      <c r="B18" s="187"/>
      <c r="C18" s="188" t="s">
        <v>507</v>
      </c>
      <c r="D18" s="195">
        <f>D11/D17</f>
      </c>
      <c r="E18" s="195">
        <f>E11/E17</f>
      </c>
      <c r="F18" s="195">
        <f>F11/F17</f>
      </c>
      <c r="G18" s="195">
        <f>G11/G17</f>
      </c>
      <c r="H18" s="195">
        <f>H11/H17</f>
      </c>
      <c r="I18" s="195">
        <f>I11/I17</f>
      </c>
      <c r="J18" s="195">
        <f>J11/J17</f>
      </c>
      <c r="K18" s="195">
        <f>K11/K17</f>
      </c>
      <c r="L18" s="195">
        <f>L11/L17</f>
      </c>
      <c r="M18" s="196"/>
      <c r="N18" s="196"/>
      <c r="O18" s="196"/>
      <c r="P18" s="196"/>
      <c r="Q18" s="196"/>
      <c r="R18" s="167"/>
      <c r="S18" s="167"/>
      <c r="T18" s="167"/>
      <c r="U18" s="167"/>
    </row>
    <row r="19">
      <c r="A19" s="174"/>
      <c r="B19" s="187"/>
      <c r="C19" s="188" t="s">
        <v>508</v>
      </c>
      <c r="D19" s="197">
        <f>D18/2124</f>
      </c>
      <c r="E19" s="197">
        <f>E18/2124</f>
      </c>
      <c r="F19" s="197">
        <f>F18/2124</f>
      </c>
      <c r="G19" s="197">
        <f>G18/2124</f>
      </c>
      <c r="H19" s="197">
        <f>H18/2124</f>
      </c>
      <c r="I19" s="197">
        <f>I18/2124</f>
      </c>
      <c r="J19" s="197">
        <f>J18/2124</f>
      </c>
      <c r="K19" s="197">
        <f>K18/2124</f>
      </c>
      <c r="L19" s="197">
        <f>L18/2124</f>
      </c>
      <c r="M19" s="188"/>
      <c r="N19" s="188"/>
      <c r="O19" s="188"/>
      <c r="P19" s="188"/>
      <c r="Q19" s="188"/>
      <c r="R19" s="167"/>
      <c r="S19" s="167"/>
      <c r="T19" s="167"/>
      <c r="U19" s="167"/>
    </row>
    <row r="20">
      <c r="A20" s="174" t="s">
        <v>509</v>
      </c>
      <c r="B20" s="198" t="s">
        <v>510</v>
      </c>
      <c r="C20" s="199" t="s">
        <v>511</v>
      </c>
      <c r="D20" s="200" t="n">
        <v>74843327030.79</v>
      </c>
      <c r="E20" s="200" t="n">
        <v>67232876883.14</v>
      </c>
      <c r="F20" s="200" t="n">
        <v>49378737661.6</v>
      </c>
      <c r="G20" s="200" t="n">
        <v>24029362357.92</v>
      </c>
      <c r="H20" s="200" t="n">
        <v>13240356503.01</v>
      </c>
      <c r="I20" s="200" t="n">
        <v>7248659732.5</v>
      </c>
      <c r="J20" s="200" t="n">
        <v>4375853481.5</v>
      </c>
      <c r="K20" s="200" t="n">
        <v>6247060753.21</v>
      </c>
      <c r="L20" s="200" t="n">
        <v>3484895916.38</v>
      </c>
      <c r="M20" s="200"/>
      <c r="N20" s="200"/>
      <c r="O20" s="200"/>
      <c r="P20" s="200"/>
      <c r="Q20" s="200"/>
      <c r="R20" s="167"/>
      <c r="S20" s="167"/>
      <c r="T20" s="167"/>
      <c r="U20" s="167"/>
    </row>
    <row r="21">
      <c r="A21" s="174"/>
      <c r="B21" s="198"/>
      <c r="C21" s="201" t="s">
        <v>512</v>
      </c>
      <c r="D21" s="202">
        <f>(D20-E20)/E20</f>
      </c>
      <c r="E21" s="202">
        <f>(E20-F20)/F20</f>
      </c>
      <c r="F21" s="202">
        <f>(F20-G20)/G20</f>
      </c>
      <c r="G21" s="202">
        <f>(G20-H20)/H20</f>
      </c>
      <c r="H21" s="202">
        <f>(H20-I20)/I20</f>
      </c>
      <c r="I21" s="202">
        <f>(I20-J20)/J20</f>
      </c>
      <c r="J21" s="202">
        <f>(J20-K20)/K20</f>
      </c>
      <c r="K21" s="202">
        <f>(K20-L20)/L20</f>
      </c>
      <c r="L21" s="202"/>
      <c r="M21" s="199"/>
      <c r="N21" s="199"/>
      <c r="O21" s="199"/>
      <c r="P21" s="199"/>
      <c r="Q21" s="199"/>
      <c r="R21" s="167"/>
      <c r="S21" s="167"/>
      <c r="T21" s="167"/>
      <c r="U21" s="167"/>
    </row>
    <row r="22">
      <c r="A22" s="174"/>
      <c r="B22" s="198"/>
      <c r="C22" s="199" t="s">
        <v>513</v>
      </c>
      <c r="D22" s="200" t="n">
        <v>3493952839.59</v>
      </c>
      <c r="E22" s="200" t="n">
        <v>3050843541.66</v>
      </c>
      <c r="F22" s="200" t="n">
        <v>1874222059.91</v>
      </c>
      <c r="G22" s="200" t="n">
        <v>932607888.24</v>
      </c>
      <c r="H22" s="200" t="n">
        <v>579663668.13</v>
      </c>
      <c r="I22" s="200" t="n">
        <v>361480841.16</v>
      </c>
      <c r="J22" s="200" t="n">
        <v>263074799.85</v>
      </c>
      <c r="K22" s="200" t="n">
        <v>407407670.86</v>
      </c>
      <c r="L22" s="200" t="n">
        <v>212963457.18</v>
      </c>
      <c r="M22" s="200"/>
      <c r="N22" s="200"/>
      <c r="O22" s="200"/>
      <c r="P22" s="200"/>
      <c r="Q22" s="200"/>
      <c r="R22" s="167"/>
      <c r="S22" s="167"/>
      <c r="T22" s="167"/>
      <c r="U22" s="167"/>
    </row>
    <row r="23">
      <c r="A23" s="174"/>
      <c r="B23" s="198"/>
      <c r="C23" s="201" t="s">
        <v>514</v>
      </c>
      <c r="D23" s="202">
        <f>(D22-E22)/E22</f>
      </c>
      <c r="E23" s="202">
        <f>(E22-F22)/F22</f>
      </c>
      <c r="F23" s="202">
        <f>(F22-G22)/G22</f>
      </c>
      <c r="G23" s="202">
        <f>(G22-H22)/H22</f>
      </c>
      <c r="H23" s="202">
        <f>(H22-I22)/I22</f>
      </c>
      <c r="I23" s="202">
        <f>(I22-J22)/J22</f>
      </c>
      <c r="J23" s="202">
        <f>(J22-K22)/K22</f>
      </c>
      <c r="K23" s="202">
        <f>(K22-L22)/L22</f>
      </c>
      <c r="L23" s="203"/>
      <c r="M23" s="199"/>
      <c r="N23" s="199"/>
      <c r="O23" s="199"/>
      <c r="P23" s="199"/>
      <c r="Q23" s="199"/>
      <c r="R23" s="167"/>
      <c r="S23" s="167"/>
      <c r="T23" s="167"/>
      <c r="U23" s="167"/>
    </row>
    <row r="24">
      <c r="A24" s="174"/>
      <c r="B24" s="198"/>
      <c r="C24" s="199" t="s">
        <v>515</v>
      </c>
      <c r="D24" s="203" t="n">
        <v>0.9533</v>
      </c>
      <c r="E24" s="203" t="n">
        <v>0.9546</v>
      </c>
      <c r="F24" s="203" t="n">
        <v>0.962</v>
      </c>
      <c r="G24" s="203" t="n">
        <v>0.9612</v>
      </c>
      <c r="H24" s="203" t="n">
        <v>0.9562</v>
      </c>
      <c r="I24" s="203" t="n">
        <v>0.9501</v>
      </c>
      <c r="J24" s="203" t="n">
        <v>0.9399</v>
      </c>
      <c r="K24" s="203" t="n">
        <v>0.9348</v>
      </c>
      <c r="L24" s="203" t="n">
        <v>0.9389</v>
      </c>
      <c r="M24" s="199"/>
      <c r="N24" s="199"/>
      <c r="O24" s="199"/>
      <c r="P24" s="199"/>
      <c r="Q24" s="199"/>
      <c r="R24" s="167"/>
      <c r="S24" s="167"/>
      <c r="T24" s="167"/>
      <c r="U24" s="167"/>
    </row>
    <row r="25">
      <c r="A25" s="174"/>
      <c r="B25" s="198"/>
      <c r="C25" s="199" t="s">
        <v>516</v>
      </c>
      <c r="D25" s="204" t="n">
        <v>18221.93</v>
      </c>
      <c r="E25" s="205" t="n">
        <v>15634.95</v>
      </c>
      <c r="F25" s="205" t="n">
        <v>11186.57</v>
      </c>
      <c r="G25" s="205" t="n">
        <v>5735.7</v>
      </c>
      <c r="H25" s="205" t="n">
        <v>3932.08</v>
      </c>
      <c r="I25" s="205" t="n">
        <v>2651.84</v>
      </c>
      <c r="J25" s="205" t="n">
        <v>2371.68</v>
      </c>
      <c r="K25" s="205" t="n">
        <v>3673.33</v>
      </c>
      <c r="L25" s="205" t="n">
        <v>1983.2</v>
      </c>
      <c r="M25" s="205" t="n">
        <v>961.41</v>
      </c>
      <c r="N25" s="199"/>
      <c r="O25" s="199"/>
      <c r="P25" s="199"/>
      <c r="Q25" s="199"/>
      <c r="R25" s="167"/>
      <c r="S25" s="167"/>
      <c r="T25" s="167"/>
      <c r="U25" s="167"/>
    </row>
    <row r="26">
      <c r="A26" s="174"/>
      <c r="B26" s="198"/>
      <c r="C26" s="199" t="s">
        <v>517</v>
      </c>
      <c r="D26" s="206">
        <f>D20/D25</f>
      </c>
      <c r="E26" s="206">
        <f>E20/E25</f>
      </c>
      <c r="F26" s="206">
        <f>F20/F25</f>
      </c>
      <c r="G26" s="206">
        <f>G20/G25</f>
      </c>
      <c r="H26" s="206">
        <f>H20/H25</f>
      </c>
      <c r="I26" s="206">
        <f>I20/I25</f>
      </c>
      <c r="J26" s="206">
        <f>J20/J25</f>
      </c>
      <c r="K26" s="206">
        <f>K20/K25</f>
      </c>
      <c r="L26" s="206">
        <f>L20/L25</f>
      </c>
      <c r="M26" s="206"/>
      <c r="N26" s="207"/>
      <c r="O26" s="207"/>
      <c r="P26" s="207"/>
      <c r="Q26" s="207"/>
      <c r="R26" s="167"/>
      <c r="S26" s="167"/>
      <c r="T26" s="167"/>
      <c r="U26" s="167"/>
    </row>
    <row r="27">
      <c r="A27" s="174"/>
      <c r="B27" s="198"/>
      <c r="C27" s="199" t="s">
        <v>518</v>
      </c>
      <c r="D27" s="208">
        <f>D26/2124</f>
      </c>
      <c r="E27" s="208">
        <f>E26/2124</f>
      </c>
      <c r="F27" s="208">
        <f>F26/2124</f>
      </c>
      <c r="G27" s="208">
        <f>G26/2124</f>
      </c>
      <c r="H27" s="208">
        <f>H26/2124</f>
      </c>
      <c r="I27" s="208">
        <f>I26/2124</f>
      </c>
      <c r="J27" s="208">
        <f>J26/2124</f>
      </c>
      <c r="K27" s="208">
        <f>K26/2124</f>
      </c>
      <c r="L27" s="208">
        <f>L26/2124</f>
      </c>
      <c r="M27" s="199"/>
      <c r="N27" s="199"/>
      <c r="O27" s="199"/>
      <c r="P27" s="199"/>
      <c r="Q27" s="199"/>
      <c r="R27" s="167"/>
      <c r="S27" s="167"/>
      <c r="T27" s="167"/>
      <c r="U27" s="167"/>
    </row>
    <row r="28">
      <c r="A28" s="174"/>
      <c r="B28" s="209" t="s">
        <v>519</v>
      </c>
      <c r="C28" s="210" t="s">
        <v>520</v>
      </c>
      <c r="D28" s="211" t="n">
        <v>95768511021.23</v>
      </c>
      <c r="E28" s="211" t="n">
        <v>79986119397.9</v>
      </c>
      <c r="F28" s="211" t="n">
        <v>74393594687.11</v>
      </c>
      <c r="G28" s="211" t="n">
        <v>82029927984.26</v>
      </c>
      <c r="H28" s="211" t="n">
        <v>81581642599.44</v>
      </c>
      <c r="I28" s="211" t="n">
        <v>78095908608.73</v>
      </c>
      <c r="J28" s="211" t="n">
        <v>69188816466.75</v>
      </c>
      <c r="K28" s="211" t="n">
        <v>51921529539.18</v>
      </c>
      <c r="L28" s="211" t="n">
        <v>35356078689.16</v>
      </c>
      <c r="M28" s="211"/>
      <c r="N28" s="211"/>
      <c r="O28" s="211"/>
      <c r="P28" s="211"/>
      <c r="Q28" s="211"/>
      <c r="R28" s="167"/>
      <c r="S28" s="167"/>
      <c r="T28" s="167"/>
      <c r="U28" s="167"/>
    </row>
    <row r="29">
      <c r="A29" s="174"/>
      <c r="B29" s="209"/>
      <c r="C29" s="212" t="s">
        <v>521</v>
      </c>
      <c r="D29" s="213">
        <f>(D28-E28)/E28</f>
      </c>
      <c r="E29" s="213">
        <f>(E28-F28)/F28</f>
      </c>
      <c r="F29" s="213">
        <f>(F28-G28)/G28</f>
      </c>
      <c r="G29" s="213">
        <f>(G28-H28)/H28</f>
      </c>
      <c r="H29" s="213">
        <f>(H28-I28)/I28</f>
      </c>
      <c r="I29" s="213">
        <f>(I28-J28)/J28</f>
      </c>
      <c r="J29" s="213">
        <f>(J28-K28)/K28</f>
      </c>
      <c r="K29" s="213">
        <f>(K28-L28)/L28</f>
      </c>
      <c r="L29" s="210"/>
      <c r="M29" s="210"/>
      <c r="N29" s="210"/>
      <c r="O29" s="210"/>
      <c r="P29" s="210"/>
      <c r="Q29" s="210"/>
      <c r="R29" s="167"/>
      <c r="S29" s="167"/>
      <c r="T29" s="167"/>
      <c r="U29" s="167"/>
    </row>
    <row r="30">
      <c r="A30" s="174"/>
      <c r="B30" s="209"/>
      <c r="C30" s="210" t="s">
        <v>522</v>
      </c>
      <c r="D30" s="211" t="n">
        <v>10136042973.3</v>
      </c>
      <c r="E30" s="211" t="n">
        <v>8569360111.66</v>
      </c>
      <c r="F30" s="211" t="n">
        <v>8021891276.89</v>
      </c>
      <c r="G30" s="211" t="n">
        <v>7958382622.48</v>
      </c>
      <c r="H30" s="211" t="n">
        <v>7503707750.11</v>
      </c>
      <c r="I30" s="211" t="n">
        <v>7003336780.12</v>
      </c>
      <c r="J30" s="211" t="n">
        <v>6173779097.22</v>
      </c>
      <c r="K30" s="211" t="n">
        <v>5507255055.93</v>
      </c>
      <c r="L30" s="211" t="n">
        <v>3160454366.93</v>
      </c>
      <c r="M30" s="211"/>
      <c r="N30" s="211"/>
      <c r="O30" s="211"/>
      <c r="P30" s="211"/>
      <c r="Q30" s="211"/>
      <c r="R30" s="167"/>
      <c r="S30" s="167"/>
      <c r="T30" s="167"/>
      <c r="U30" s="167"/>
    </row>
    <row r="31">
      <c r="A31" s="174"/>
      <c r="B31" s="209"/>
      <c r="C31" s="212" t="s">
        <v>523</v>
      </c>
      <c r="D31" s="213">
        <f>(D30-E30)/E30</f>
      </c>
      <c r="E31" s="213">
        <f>(E30-F30)/F30</f>
      </c>
      <c r="F31" s="213">
        <f>(F30-G30)/G30</f>
      </c>
      <c r="G31" s="213">
        <f>(G30-H30)/H30</f>
      </c>
      <c r="H31" s="213">
        <f>(H30-I30)/I30</f>
      </c>
      <c r="I31" s="213">
        <f>(I30-J30)/J30</f>
      </c>
      <c r="J31" s="213">
        <f>(J30-K30)/K30</f>
      </c>
      <c r="K31" s="213">
        <f>(K30-L30)/L30</f>
      </c>
      <c r="L31" s="213"/>
      <c r="M31" s="210"/>
      <c r="N31" s="210"/>
      <c r="O31" s="210"/>
      <c r="P31" s="210"/>
      <c r="Q31" s="210"/>
      <c r="R31" s="167"/>
      <c r="S31" s="167"/>
      <c r="T31" s="167"/>
      <c r="U31" s="167"/>
    </row>
    <row r="32">
      <c r="A32" s="174"/>
      <c r="B32" s="209"/>
      <c r="C32" s="210" t="s">
        <v>524</v>
      </c>
      <c r="D32" s="214" t="n">
        <v>0.8942</v>
      </c>
      <c r="E32" s="214" t="n">
        <v>0.8929</v>
      </c>
      <c r="F32" s="214" t="n">
        <v>0.8922</v>
      </c>
      <c r="G32" s="214" t="n">
        <v>0.903</v>
      </c>
      <c r="H32" s="214" t="n">
        <v>0.908</v>
      </c>
      <c r="I32" s="214" t="n">
        <v>0.9103</v>
      </c>
      <c r="J32" s="214" t="n">
        <v>0.9108</v>
      </c>
      <c r="K32" s="214" t="n">
        <v>0.8939</v>
      </c>
      <c r="L32" s="214" t="n">
        <v>0.9106</v>
      </c>
      <c r="M32" s="210"/>
      <c r="N32" s="210"/>
      <c r="O32" s="210"/>
      <c r="P32" s="210"/>
      <c r="Q32" s="210"/>
      <c r="R32" s="167"/>
      <c r="S32" s="167"/>
      <c r="T32" s="167"/>
      <c r="U32" s="167"/>
    </row>
    <row r="33">
      <c r="A33" s="174"/>
      <c r="B33" s="209"/>
      <c r="C33" s="210" t="s">
        <v>525</v>
      </c>
      <c r="D33" s="215" t="n">
        <v>65110.83</v>
      </c>
      <c r="E33" s="216" t="n">
        <v>57639.09</v>
      </c>
      <c r="F33" s="216" t="n">
        <v>56989.75</v>
      </c>
      <c r="G33" s="216" t="n">
        <v>60702.99</v>
      </c>
      <c r="H33" s="216" t="n">
        <v>60123.8</v>
      </c>
      <c r="I33" s="216" t="n">
        <v>61993.46</v>
      </c>
      <c r="J33" s="216" t="n">
        <v>59866.73</v>
      </c>
      <c r="K33" s="216" t="n">
        <v>56435</v>
      </c>
      <c r="L33" s="216" t="n">
        <v>34961.16</v>
      </c>
      <c r="M33" s="216" t="n">
        <v>26555.92</v>
      </c>
      <c r="N33" s="210"/>
      <c r="O33" s="210"/>
      <c r="P33" s="210"/>
      <c r="Q33" s="210"/>
      <c r="R33" s="167"/>
      <c r="S33" s="167"/>
      <c r="T33" s="167"/>
      <c r="U33" s="167"/>
    </row>
    <row r="34">
      <c r="A34" s="174"/>
      <c r="B34" s="209"/>
      <c r="C34" s="210" t="s">
        <v>526</v>
      </c>
      <c r="D34" s="217">
        <f>D28/D33</f>
      </c>
      <c r="E34" s="217">
        <f>E28/E33</f>
      </c>
      <c r="F34" s="217">
        <f>F28/F33</f>
      </c>
      <c r="G34" s="217">
        <f>G28/G33</f>
      </c>
      <c r="H34" s="217">
        <f>H28/H33</f>
      </c>
      <c r="I34" s="217">
        <f>I28/I33</f>
      </c>
      <c r="J34" s="217">
        <f>J28/J33</f>
      </c>
      <c r="K34" s="217">
        <f>K28/K33</f>
      </c>
      <c r="L34" s="217">
        <f>L28/L33</f>
      </c>
      <c r="M34" s="217"/>
      <c r="N34" s="218"/>
      <c r="O34" s="218"/>
      <c r="P34" s="218"/>
      <c r="Q34" s="218"/>
      <c r="R34" s="167"/>
      <c r="S34" s="167"/>
      <c r="T34" s="167"/>
      <c r="U34" s="167"/>
    </row>
    <row r="35">
      <c r="A35" s="174"/>
      <c r="B35" s="209"/>
      <c r="C35" s="210" t="s">
        <v>527</v>
      </c>
      <c r="D35" s="219">
        <f>D34/2124</f>
      </c>
      <c r="E35" s="219">
        <f>E34/2124</f>
      </c>
      <c r="F35" s="219">
        <f>F34/2124</f>
      </c>
      <c r="G35" s="219">
        <f>G34/2124</f>
      </c>
      <c r="H35" s="219">
        <f>H34/2124</f>
      </c>
      <c r="I35" s="219">
        <f>I34/2124</f>
      </c>
      <c r="J35" s="219">
        <f>J34/2124</f>
      </c>
      <c r="K35" s="219">
        <f>K34/2124</f>
      </c>
      <c r="L35" s="219">
        <f>L34/2124</f>
      </c>
      <c r="M35" s="210"/>
      <c r="N35" s="210"/>
      <c r="O35" s="210"/>
      <c r="P35" s="210"/>
      <c r="Q35" s="210"/>
      <c r="R35" s="167"/>
      <c r="S35" s="167"/>
      <c r="T35" s="167"/>
      <c r="U35" s="167"/>
    </row>
    <row r="36">
      <c r="A36" s="174" t="s">
        <v>528</v>
      </c>
      <c r="B36" s="220" t="s">
        <v>529</v>
      </c>
      <c r="C36" s="221" t="s">
        <v>530</v>
      </c>
      <c r="D36" s="222" t="n">
        <v>165423308808.24</v>
      </c>
      <c r="E36" s="222" t="n">
        <v>142868885823.91</v>
      </c>
      <c r="F36" s="222" t="n">
        <v>119532752861.59</v>
      </c>
      <c r="G36" s="222" t="n">
        <v>103440817492.55</v>
      </c>
      <c r="H36" s="222" t="n">
        <v>92389735145.96</v>
      </c>
      <c r="I36" s="222" t="n">
        <v>82424157863.38</v>
      </c>
      <c r="J36" s="222" t="n">
        <v>70671636980.88</v>
      </c>
      <c r="K36" s="222" t="n">
        <v>55898493839.69</v>
      </c>
      <c r="L36" s="222" t="n">
        <v>36782284136.93</v>
      </c>
      <c r="M36" s="222" t="n">
        <v>31045555278.01</v>
      </c>
      <c r="N36" s="222" t="n">
        <v>30369081035.14</v>
      </c>
      <c r="O36" s="222" t="n">
        <v>29820887732.94</v>
      </c>
      <c r="P36" s="222" t="n">
        <v>25440133474.75</v>
      </c>
      <c r="Q36" s="222" t="n">
        <v>17761481573.97</v>
      </c>
      <c r="R36" s="167"/>
      <c r="S36" s="167"/>
      <c r="T36" s="167"/>
      <c r="U36" s="167"/>
    </row>
    <row r="37">
      <c r="A37" s="174"/>
      <c r="B37" s="220"/>
      <c r="C37" s="223" t="s">
        <v>531</v>
      </c>
      <c r="D37" s="224">
        <f>(D36-E36)/E36</f>
      </c>
      <c r="E37" s="224">
        <f>(E36-F36)/F36</f>
      </c>
      <c r="F37" s="224">
        <f>(F36-G36)/G36</f>
      </c>
      <c r="G37" s="224">
        <f>(G36-H36)/H36</f>
      </c>
      <c r="H37" s="224">
        <f>(H36-I36)/I36</f>
      </c>
      <c r="I37" s="224">
        <f>(I36-J36)/J36</f>
      </c>
      <c r="J37" s="224">
        <f>(J36-K36)/K36</f>
      </c>
      <c r="K37" s="224">
        <f>(K36-L36)/L36</f>
      </c>
      <c r="L37" s="224">
        <f>(L36-M36)/M36</f>
      </c>
      <c r="M37" s="225">
        <f>(M36-N36)/N36</f>
      </c>
      <c r="N37" s="225">
        <f>(N36-O36)/O36</f>
      </c>
      <c r="O37" s="225">
        <f>(O36-P36)/P36</f>
      </c>
      <c r="P37" s="225">
        <f>(P36-Q36)/Q36</f>
      </c>
      <c r="Q37" s="221"/>
      <c r="R37" s="167"/>
      <c r="S37" s="167"/>
      <c r="T37" s="167"/>
      <c r="U37" s="167"/>
    </row>
    <row r="38">
      <c r="A38" s="174"/>
      <c r="B38" s="220"/>
      <c r="C38" s="221" t="s">
        <v>532</v>
      </c>
      <c r="D38" s="222" t="n">
        <v>13226875459.6</v>
      </c>
      <c r="E38" s="222" t="n">
        <v>11280212551.3</v>
      </c>
      <c r="F38" s="222" t="n">
        <v>9558682149.59</v>
      </c>
      <c r="G38" s="222" t="n">
        <v>8649283176.18</v>
      </c>
      <c r="H38" s="222" t="n">
        <v>7874927603.81</v>
      </c>
      <c r="I38" s="222" t="n">
        <v>7126144011.8</v>
      </c>
      <c r="J38" s="222" t="n">
        <v>6168094948.45</v>
      </c>
      <c r="K38" s="222" t="n">
        <v>5644839717</v>
      </c>
      <c r="L38" s="222" t="n">
        <v>3179925927.77</v>
      </c>
      <c r="M38" s="222" t="n">
        <v>2367326678.19</v>
      </c>
      <c r="N38" s="222"/>
      <c r="O38" s="222" t="n">
        <v>2093154846.08</v>
      </c>
      <c r="P38" s="222" t="n">
        <v>1963506552.29</v>
      </c>
      <c r="Q38" s="222" t="n">
        <v>1485482969.1</v>
      </c>
      <c r="R38" s="167"/>
      <c r="S38" s="167"/>
      <c r="T38" s="167"/>
      <c r="U38" s="167"/>
    </row>
    <row r="39">
      <c r="A39" s="174"/>
      <c r="B39" s="220"/>
      <c r="C39" s="223" t="s">
        <v>533</v>
      </c>
      <c r="D39" s="224">
        <f>(D38-E38)/E38</f>
      </c>
      <c r="E39" s="224">
        <f>(E38-F38)/F38</f>
      </c>
      <c r="F39" s="224">
        <f>(F38-G38)/G38</f>
      </c>
      <c r="G39" s="224">
        <f>(G38-H38)/H38</f>
      </c>
      <c r="H39" s="224">
        <f>(H38-I38)/I38</f>
      </c>
      <c r="I39" s="224">
        <f>(I38-J38)/J38</f>
      </c>
      <c r="J39" s="224">
        <f>(J38-K38)/K38</f>
      </c>
      <c r="K39" s="224">
        <f>(K38-L38)/L38</f>
      </c>
      <c r="L39" s="224">
        <f>(L38-M38)/M38</f>
      </c>
      <c r="M39" s="225"/>
      <c r="N39" s="225"/>
      <c r="O39" s="225">
        <f>(O38-P38)/P38</f>
      </c>
      <c r="P39" s="225">
        <f>(P38-Q38)/Q38</f>
      </c>
      <c r="Q39" s="221"/>
      <c r="R39" s="167"/>
      <c r="S39" s="167"/>
      <c r="T39" s="167"/>
      <c r="U39" s="167"/>
    </row>
    <row r="40">
      <c r="A40" s="174"/>
      <c r="B40" s="220"/>
      <c r="C40" s="221" t="s">
        <v>534</v>
      </c>
      <c r="D40" s="226" t="n">
        <v>0.92</v>
      </c>
      <c r="E40" s="227" t="n">
        <v>0.921</v>
      </c>
      <c r="F40" s="226" t="n">
        <v>0.92</v>
      </c>
      <c r="G40" s="227" t="n">
        <v>0.9164</v>
      </c>
      <c r="H40" s="227" t="n">
        <v>0.9148</v>
      </c>
      <c r="I40" s="227" t="n">
        <v>0.9135</v>
      </c>
      <c r="J40" s="227" t="n">
        <v>0.9127</v>
      </c>
      <c r="K40" s="227" t="n">
        <v>0.899</v>
      </c>
      <c r="L40" s="227" t="n">
        <v>0.9135</v>
      </c>
      <c r="M40" s="221" t="n">
        <v>92.37</v>
      </c>
      <c r="N40" s="221"/>
      <c r="O40" s="221"/>
      <c r="P40" s="221"/>
      <c r="Q40" s="221"/>
      <c r="R40" s="167"/>
      <c r="S40" s="167"/>
      <c r="T40" s="167"/>
      <c r="U40" s="167"/>
    </row>
    <row r="41">
      <c r="A41" s="174"/>
      <c r="B41" s="220"/>
      <c r="C41" s="221" t="s">
        <v>535</v>
      </c>
      <c r="D41" s="228" t="n">
        <v>81219.89</v>
      </c>
      <c r="E41" s="229" t="n">
        <v>71295.43</v>
      </c>
      <c r="F41" s="229" t="n">
        <v>66162.41</v>
      </c>
      <c r="G41" s="229" t="n">
        <v>64877.8</v>
      </c>
      <c r="H41" s="229" t="n">
        <v>62529.32</v>
      </c>
      <c r="I41" s="229" t="n">
        <v>62848.63</v>
      </c>
      <c r="J41" s="229" t="n">
        <v>60216.75</v>
      </c>
      <c r="K41" s="229" t="n">
        <v>58166.76</v>
      </c>
      <c r="L41" s="229" t="n">
        <v>35238.23</v>
      </c>
      <c r="M41" s="229" t="n">
        <v>26110.07</v>
      </c>
      <c r="N41" s="221"/>
      <c r="O41" s="221"/>
      <c r="P41" s="221"/>
      <c r="Q41" s="221"/>
      <c r="R41" s="167"/>
      <c r="S41" s="167"/>
      <c r="T41" s="167"/>
      <c r="U41" s="167"/>
    </row>
    <row r="42">
      <c r="A42" s="174"/>
      <c r="B42" s="220"/>
      <c r="C42" s="221" t="s">
        <v>536</v>
      </c>
      <c r="D42" s="230">
        <f>D36/D41</f>
      </c>
      <c r="E42" s="230">
        <f>E36/E41</f>
      </c>
      <c r="F42" s="230">
        <f>F36/F41</f>
      </c>
      <c r="G42" s="230">
        <f>G36/G41</f>
      </c>
      <c r="H42" s="230">
        <f>H36/H41</f>
      </c>
      <c r="I42" s="230">
        <f>I36/I41</f>
      </c>
      <c r="J42" s="230">
        <f>J36/J41</f>
      </c>
      <c r="K42" s="230">
        <f>K36/K41</f>
      </c>
      <c r="L42" s="230">
        <f>L36/L41</f>
      </c>
      <c r="M42" s="230">
        <f>M36/M41</f>
      </c>
      <c r="N42" s="230"/>
      <c r="O42" s="231"/>
      <c r="P42" s="231"/>
      <c r="Q42" s="231"/>
      <c r="R42" s="167"/>
      <c r="S42" s="167"/>
      <c r="T42" s="167"/>
      <c r="U42" s="167"/>
    </row>
    <row r="43">
      <c r="A43" s="174"/>
      <c r="B43" s="220"/>
      <c r="C43" s="221" t="s">
        <v>537</v>
      </c>
      <c r="D43" s="232">
        <f>D42/2124</f>
      </c>
      <c r="E43" s="232">
        <f>E42/2124</f>
      </c>
      <c r="F43" s="232">
        <f>F42/2124</f>
      </c>
      <c r="G43" s="232">
        <f>G42/2124</f>
      </c>
      <c r="H43" s="232">
        <f>H42/2124</f>
      </c>
      <c r="I43" s="232">
        <f>I42/2124</f>
      </c>
      <c r="J43" s="232">
        <f>J42/2124</f>
      </c>
      <c r="K43" s="232">
        <f>K42/2124</f>
      </c>
      <c r="L43" s="232">
        <f>L42/2124</f>
      </c>
      <c r="M43" s="232">
        <f>M42/2124</f>
      </c>
      <c r="N43" s="221"/>
      <c r="O43" s="221"/>
      <c r="P43" s="221"/>
      <c r="Q43" s="221"/>
      <c r="R43" s="167"/>
      <c r="S43" s="167"/>
      <c r="T43" s="167"/>
      <c r="U43" s="167"/>
    </row>
    <row r="44">
      <c r="A44" s="174"/>
      <c r="B44" s="233" t="s">
        <v>538</v>
      </c>
      <c r="C44" s="234" t="s">
        <v>539</v>
      </c>
      <c r="D44" s="235" t="n">
        <v>5188529243.78</v>
      </c>
      <c r="E44" s="235" t="n">
        <v>4350110457.13</v>
      </c>
      <c r="F44" s="235" t="n">
        <v>4239579487.12</v>
      </c>
      <c r="G44" s="235" t="n">
        <v>2618472849.63</v>
      </c>
      <c r="H44" s="235" t="n">
        <v>2432263956.49</v>
      </c>
      <c r="I44" s="235" t="n">
        <v>2920410477.85</v>
      </c>
      <c r="J44" s="235" t="n">
        <v>2893032967.37</v>
      </c>
      <c r="K44" s="235" t="n">
        <v>2270096452.7</v>
      </c>
      <c r="L44" s="235" t="n">
        <v>2058690468.61</v>
      </c>
      <c r="M44" s="235" t="n">
        <v>1608491544.86</v>
      </c>
      <c r="N44" s="235" t="n">
        <v>1203794916.31</v>
      </c>
      <c r="O44" s="235" t="n">
        <v>1100503549.65</v>
      </c>
      <c r="P44" s="235" t="n">
        <v>1015117971.11</v>
      </c>
      <c r="Q44" s="235" t="n">
        <v>640573926.24</v>
      </c>
      <c r="R44" s="167"/>
      <c r="S44" s="167"/>
      <c r="T44" s="167"/>
      <c r="U44" s="167"/>
    </row>
    <row r="45">
      <c r="A45" s="174"/>
      <c r="B45" s="233"/>
      <c r="C45" s="236" t="s">
        <v>540</v>
      </c>
      <c r="D45" s="237">
        <f>(D44-E44)/E44</f>
      </c>
      <c r="E45" s="237">
        <f>(E44-F44)/F44</f>
      </c>
      <c r="F45" s="237">
        <f>(F44-G44)/G44</f>
      </c>
      <c r="G45" s="237">
        <f>(G44-H44)/H44</f>
      </c>
      <c r="H45" s="237">
        <f>(H44-I44)/I44</f>
      </c>
      <c r="I45" s="237">
        <f>(I44-J44)/J44</f>
      </c>
      <c r="J45" s="237">
        <f>(J44-K44)/K44</f>
      </c>
      <c r="K45" s="237">
        <f>(K44-L44)/L44</f>
      </c>
      <c r="L45" s="237">
        <f>(L44-M44)/M44</f>
      </c>
      <c r="M45" s="237">
        <f>(M44-N44)/N44</f>
      </c>
      <c r="N45" s="238">
        <f>(N44-O44)/O44</f>
      </c>
      <c r="O45" s="238">
        <f>(O44-P44)/P44</f>
      </c>
      <c r="P45" s="238">
        <f>(P44-Q44)/Q44</f>
      </c>
      <c r="Q45" s="234"/>
      <c r="R45" s="167"/>
      <c r="S45" s="167"/>
      <c r="T45" s="167"/>
      <c r="U45" s="167"/>
    </row>
    <row r="46">
      <c r="A46" s="174"/>
      <c r="B46" s="233"/>
      <c r="C46" s="234" t="s">
        <v>541</v>
      </c>
      <c r="D46" s="235" t="n">
        <v>403120353.29</v>
      </c>
      <c r="E46" s="235" t="n">
        <v>339991102.02</v>
      </c>
      <c r="F46" s="235" t="n">
        <v>337431187.21</v>
      </c>
      <c r="G46" s="235" t="n">
        <v>241707334.54</v>
      </c>
      <c r="H46" s="235" t="n">
        <v>208443814.43</v>
      </c>
      <c r="I46" s="235" t="n">
        <v>238673609.48</v>
      </c>
      <c r="J46" s="235" t="n">
        <v>268758948.62</v>
      </c>
      <c r="K46" s="235" t="n">
        <v>269823009.79</v>
      </c>
      <c r="L46" s="235" t="n">
        <v>193491896.34</v>
      </c>
      <c r="M46" s="235" t="n">
        <v>166955201.74</v>
      </c>
      <c r="N46" s="235"/>
      <c r="O46" s="235" t="n">
        <v>100754965.05</v>
      </c>
      <c r="P46" s="235" t="n">
        <v>80734314.39</v>
      </c>
      <c r="Q46" s="235" t="n">
        <v>65643546.53</v>
      </c>
      <c r="R46" s="167"/>
      <c r="S46" s="167"/>
      <c r="T46" s="167"/>
      <c r="U46" s="167"/>
    </row>
    <row r="47">
      <c r="A47" s="174"/>
      <c r="B47" s="233"/>
      <c r="C47" s="236" t="s">
        <v>542</v>
      </c>
      <c r="D47" s="237">
        <f>(D46-E46)/E46</f>
      </c>
      <c r="E47" s="237">
        <f>(E46-F46)/F46</f>
      </c>
      <c r="F47" s="237">
        <f>(F46-G46)/G46</f>
      </c>
      <c r="G47" s="237">
        <f>(G46-H46)/H46</f>
      </c>
      <c r="H47" s="237">
        <f>(H46-I46)/I46</f>
      </c>
      <c r="I47" s="237">
        <f>(I46-J46)/J46</f>
      </c>
      <c r="J47" s="237">
        <f>(J46-K46)/K46</f>
      </c>
      <c r="K47" s="237">
        <f>(K46-L46)/L46</f>
      </c>
      <c r="L47" s="237">
        <f>(L46-M46)/M46</f>
      </c>
      <c r="M47" s="237"/>
      <c r="N47" s="234"/>
      <c r="O47" s="238">
        <f>(O46-P46)/P46</f>
      </c>
      <c r="P47" s="238">
        <f>(P46-Q46)/Q46</f>
      </c>
      <c r="Q47" s="234"/>
      <c r="R47" s="167"/>
      <c r="S47" s="167"/>
      <c r="T47" s="167"/>
      <c r="U47" s="167"/>
    </row>
    <row r="48">
      <c r="A48" s="174"/>
      <c r="B48" s="233"/>
      <c r="C48" s="234" t="s">
        <v>543</v>
      </c>
      <c r="D48" s="239" t="n">
        <v>0.9223</v>
      </c>
      <c r="E48" s="239" t="n">
        <v>0.9218</v>
      </c>
      <c r="F48" s="239" t="n">
        <v>0.9204</v>
      </c>
      <c r="G48" s="239" t="n">
        <v>0.9077</v>
      </c>
      <c r="H48" s="239" t="n">
        <v>0.9143</v>
      </c>
      <c r="I48" s="239" t="n">
        <v>0.9183</v>
      </c>
      <c r="J48" s="239" t="n">
        <v>0.9071</v>
      </c>
      <c r="K48" s="239" t="n">
        <v>0.8811</v>
      </c>
      <c r="L48" s="239" t="n">
        <v>0.906</v>
      </c>
      <c r="M48" s="234" t="n">
        <v>89.62</v>
      </c>
      <c r="N48" s="234"/>
      <c r="O48" s="234"/>
      <c r="P48" s="234"/>
      <c r="Q48" s="234"/>
      <c r="R48" s="167"/>
      <c r="S48" s="167"/>
      <c r="T48" s="167"/>
      <c r="U48" s="167"/>
    </row>
    <row r="49">
      <c r="A49" s="174"/>
      <c r="B49" s="233"/>
      <c r="C49" s="234" t="s">
        <v>544</v>
      </c>
      <c r="D49" s="240" t="n">
        <v>2112.87</v>
      </c>
      <c r="E49" s="241" t="n">
        <v>1978.61</v>
      </c>
      <c r="F49" s="241" t="n">
        <v>2013.91</v>
      </c>
      <c r="G49" s="241" t="n">
        <v>1560.89</v>
      </c>
      <c r="H49" s="241" t="n">
        <v>1526.56</v>
      </c>
      <c r="I49" s="241" t="n">
        <v>1796.67</v>
      </c>
      <c r="J49" s="241" t="n">
        <v>2021.66</v>
      </c>
      <c r="K49" s="241" t="n">
        <v>1941.6</v>
      </c>
      <c r="L49" s="241" t="n">
        <v>1706.13</v>
      </c>
      <c r="M49" s="241" t="n">
        <v>1407.26</v>
      </c>
      <c r="N49" s="234"/>
      <c r="O49" s="234"/>
      <c r="P49" s="234"/>
      <c r="Q49" s="234"/>
      <c r="R49" s="167"/>
      <c r="S49" s="167"/>
      <c r="T49" s="167"/>
      <c r="U49" s="167"/>
    </row>
    <row r="50">
      <c r="A50" s="174"/>
      <c r="B50" s="233"/>
      <c r="C50" s="234" t="s">
        <v>545</v>
      </c>
      <c r="D50" s="242">
        <f>D44/D49</f>
      </c>
      <c r="E50" s="242">
        <f>E44/E49</f>
      </c>
      <c r="F50" s="242">
        <f>F44/F49</f>
      </c>
      <c r="G50" s="242">
        <f>G44/G49</f>
      </c>
      <c r="H50" s="242">
        <f>H44/H49</f>
      </c>
      <c r="I50" s="242">
        <f>I44/I49</f>
      </c>
      <c r="J50" s="242">
        <f>J44/J49</f>
      </c>
      <c r="K50" s="242">
        <f>K44/K49</f>
      </c>
      <c r="L50" s="242">
        <f>L44/L49</f>
      </c>
      <c r="M50" s="242">
        <f>M44/M49</f>
      </c>
      <c r="N50" s="242"/>
      <c r="O50" s="242"/>
      <c r="P50" s="240"/>
      <c r="Q50" s="240"/>
      <c r="R50" s="167"/>
      <c r="S50" s="167"/>
      <c r="T50" s="167"/>
      <c r="U50" s="167"/>
    </row>
    <row r="51">
      <c r="A51" s="174"/>
      <c r="B51" s="233"/>
      <c r="C51" s="234" t="s">
        <v>546</v>
      </c>
      <c r="D51" s="243">
        <f>D50/2124</f>
      </c>
      <c r="E51" s="243">
        <f>E50/2124</f>
      </c>
      <c r="F51" s="243">
        <f>F50/2124</f>
      </c>
      <c r="G51" s="243">
        <f>G50/2124</f>
      </c>
      <c r="H51" s="243">
        <f>H50/2124</f>
      </c>
      <c r="I51" s="243">
        <f>I50/2124</f>
      </c>
      <c r="J51" s="243">
        <f>J50/2124</f>
      </c>
      <c r="K51" s="243">
        <f>K50/2124</f>
      </c>
      <c r="L51" s="243">
        <f>L50/2124</f>
      </c>
      <c r="M51" s="243">
        <f>M50/2124</f>
      </c>
      <c r="N51" s="234"/>
      <c r="O51" s="234"/>
      <c r="P51" s="234"/>
      <c r="Q51" s="234"/>
      <c r="R51" s="167"/>
      <c r="S51" s="167"/>
      <c r="T51" s="167"/>
      <c r="U51" s="167"/>
    </row>
    <row r="52">
      <c r="A52" s="244" t="s">
        <v>547</v>
      </c>
      <c r="B52" s="244"/>
      <c r="C52" s="245" t="s">
        <v>548</v>
      </c>
      <c r="D52" s="246" t="n">
        <v>170611838052.02</v>
      </c>
      <c r="E52" s="246" t="n">
        <v>147218996281.04</v>
      </c>
      <c r="F52" s="246" t="n">
        <v>123772332348.71</v>
      </c>
      <c r="G52" s="246" t="n">
        <v>106059290342.18</v>
      </c>
      <c r="H52" s="246" t="n">
        <v>94821999102.45</v>
      </c>
      <c r="I52" s="246" t="n">
        <v>85344568341.23</v>
      </c>
      <c r="J52" s="246" t="n">
        <v>73564669948.25</v>
      </c>
      <c r="K52" s="246" t="n">
        <v>58168590292.39</v>
      </c>
      <c r="L52" s="246" t="n">
        <v>38840974605.54</v>
      </c>
      <c r="M52" s="246" t="n">
        <v>32654046822.87</v>
      </c>
      <c r="N52" s="246" t="n">
        <v>31572875951.45</v>
      </c>
      <c r="O52" s="246" t="n">
        <v>30921391282.59</v>
      </c>
      <c r="P52" s="246" t="n">
        <v>26455251445.86</v>
      </c>
      <c r="Q52" s="246" t="n">
        <v>18402055500.21</v>
      </c>
      <c r="R52" s="167"/>
      <c r="S52" s="167"/>
      <c r="T52" s="167"/>
      <c r="U52" s="167"/>
    </row>
    <row r="53">
      <c r="A53" s="244"/>
      <c r="B53" s="244"/>
      <c r="C53" s="247" t="s">
        <v>549</v>
      </c>
      <c r="D53" s="248">
        <f>(D52-E52)/E52</f>
      </c>
      <c r="E53" s="248">
        <f>(E52-F52)/F52</f>
      </c>
      <c r="F53" s="248">
        <f>(F52-G52)/G52</f>
      </c>
      <c r="G53" s="248">
        <f>(G52-H52)/H52</f>
      </c>
      <c r="H53" s="248">
        <f>(H52-I52)/I52</f>
      </c>
      <c r="I53" s="248">
        <f>(I52-J52)/J52</f>
      </c>
      <c r="J53" s="248">
        <f>(J52-K52)/K52</f>
      </c>
      <c r="K53" s="248">
        <f>(K52-L52)/L52</f>
      </c>
      <c r="L53" s="248">
        <f>(L52-M52)/M52</f>
      </c>
      <c r="M53" s="248">
        <f>(M52-N52)/N52</f>
      </c>
      <c r="N53" s="249">
        <f>(N52-O52)/O52</f>
      </c>
      <c r="O53" s="249">
        <f>(O52-P52)/P52</f>
      </c>
      <c r="P53" s="249">
        <f>(P52-Q52)/Q52</f>
      </c>
      <c r="Q53" s="249"/>
      <c r="R53" s="167"/>
      <c r="S53" s="167"/>
      <c r="T53" s="167"/>
      <c r="U53" s="167"/>
    </row>
    <row r="54">
      <c r="A54" s="244"/>
      <c r="B54" s="244"/>
      <c r="C54" s="245" t="s">
        <v>550</v>
      </c>
      <c r="D54" s="246" t="n">
        <v>13629995812.89</v>
      </c>
      <c r="E54" s="246" t="n">
        <v>11620203653.32</v>
      </c>
      <c r="F54" s="246" t="n">
        <v>9896113336.8</v>
      </c>
      <c r="G54" s="246" t="n">
        <v>8890990510.72</v>
      </c>
      <c r="H54" s="246" t="n">
        <v>8083371418.24</v>
      </c>
      <c r="I54" s="246" t="n">
        <v>7364817621.28</v>
      </c>
      <c r="J54" s="246" t="n">
        <v>6436853897.07</v>
      </c>
      <c r="K54" s="246" t="n">
        <v>5914662726.79</v>
      </c>
      <c r="L54" s="246" t="n">
        <v>3373417824.11</v>
      </c>
      <c r="M54" s="246" t="n">
        <v>2534281879.93</v>
      </c>
      <c r="N54" s="246" t="n">
        <v>2338494103.41</v>
      </c>
      <c r="O54" s="246" t="n">
        <v>2193909811.13</v>
      </c>
      <c r="P54" s="246" t="n">
        <v>2044240866.68</v>
      </c>
      <c r="Q54" s="246" t="n">
        <v>1551126515.63</v>
      </c>
      <c r="R54" s="167"/>
      <c r="S54" s="167"/>
      <c r="T54" s="167"/>
      <c r="U54" s="167"/>
    </row>
    <row r="55">
      <c r="A55" s="244"/>
      <c r="B55" s="244"/>
      <c r="C55" s="247" t="s">
        <v>551</v>
      </c>
      <c r="D55" s="248">
        <f>(D54-E54)/E54</f>
      </c>
      <c r="E55" s="248">
        <f>(E54-F54)/F54</f>
      </c>
      <c r="F55" s="248">
        <f>(F54-G54)/G54</f>
      </c>
      <c r="G55" s="248">
        <f>(G54-H54)/H54</f>
      </c>
      <c r="H55" s="248">
        <f>(H54-I54)/I54</f>
      </c>
      <c r="I55" s="248">
        <f>(I54-J54)/J54</f>
      </c>
      <c r="J55" s="248">
        <f>(J54-K54)/K54</f>
      </c>
      <c r="K55" s="248">
        <f>(K54-L54)/L54</f>
      </c>
      <c r="L55" s="248">
        <f>(L54-M54)/M54</f>
      </c>
      <c r="M55" s="248">
        <f>(M54-N54)/N54</f>
      </c>
      <c r="N55" s="249">
        <f>(N54-O54)/O54</f>
      </c>
      <c r="O55" s="249">
        <f>(O54-P54)/P54</f>
      </c>
      <c r="P55" s="249">
        <f>(P54-Q54)/Q54</f>
      </c>
      <c r="Q55" s="250"/>
      <c r="R55" s="167"/>
      <c r="S55" s="167"/>
      <c r="T55" s="167"/>
      <c r="U55" s="167"/>
    </row>
    <row r="56">
      <c r="A56" s="244"/>
      <c r="B56" s="244"/>
      <c r="C56" s="245" t="s">
        <v>552</v>
      </c>
      <c r="D56" s="251" t="n">
        <v>0.9201</v>
      </c>
      <c r="E56" s="251" t="n">
        <v>0.9211</v>
      </c>
      <c r="F56" s="252" t="n">
        <v>0.92</v>
      </c>
      <c r="G56" s="251" t="n">
        <v>0.9162</v>
      </c>
      <c r="H56" s="251" t="n">
        <v>0.9148</v>
      </c>
      <c r="I56" s="251" t="n">
        <v>0.9137</v>
      </c>
      <c r="J56" s="251" t="n">
        <v>0.9125</v>
      </c>
      <c r="K56" s="251" t="n">
        <v>0.8983</v>
      </c>
      <c r="L56" s="251" t="n">
        <v>0.9131</v>
      </c>
      <c r="M56" s="251" t="n">
        <v>0.9224</v>
      </c>
      <c r="N56" s="251" t="n">
        <v>0.9259</v>
      </c>
      <c r="O56" s="251" t="n">
        <v>0.929</v>
      </c>
      <c r="P56" s="251" t="n">
        <v>0.9227</v>
      </c>
      <c r="Q56" s="251" t="n">
        <v>0.9157</v>
      </c>
      <c r="R56" s="167"/>
      <c r="S56" s="167"/>
      <c r="T56" s="167"/>
      <c r="U56" s="167"/>
    </row>
    <row r="57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</row>
    <row r="58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</row>
    <row r="59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</row>
    <row r="60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</row>
    <row r="61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</row>
    <row r="62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</row>
    <row r="63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</row>
    <row r="64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</row>
    <row r="65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</row>
    <row r="66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</row>
    <row r="67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</row>
    <row r="68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</row>
    <row r="69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</row>
    <row r="70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</row>
    <row r="71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</row>
    <row r="72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</row>
    <row r="73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</row>
    <row r="74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</row>
    <row r="75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</row>
    <row r="76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</row>
    <row r="77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</row>
    <row r="78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</row>
    <row r="79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</row>
    <row r="80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</row>
    <row r="81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</row>
    <row r="82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</row>
    <row r="83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</row>
    <row r="84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</row>
    <row r="85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</row>
    <row r="86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</row>
    <row r="87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</row>
    <row r="88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</row>
    <row r="89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</row>
    <row r="90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</row>
    <row r="91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</row>
    <row r="92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</row>
    <row r="93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</row>
    <row r="94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</row>
    <row r="95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</row>
    <row r="96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</row>
    <row r="97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</row>
    <row r="98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</row>
    <row r="99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</row>
    <row r="100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</row>
    <row r="101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</row>
    <row r="102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</row>
    <row r="103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</row>
    <row r="104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</row>
    <row r="105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</row>
    <row r="106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</row>
    <row r="107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</row>
    <row r="108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</row>
    <row r="109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</row>
    <row r="110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</row>
    <row r="111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</row>
    <row r="112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</row>
    <row r="113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</row>
    <row r="114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</row>
    <row r="11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</row>
    <row r="116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</row>
    <row r="117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</row>
    <row r="118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</row>
    <row r="119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</row>
    <row r="120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</row>
    <row r="121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</row>
    <row r="122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</row>
    <row r="123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</row>
    <row r="124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</row>
    <row r="125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</row>
    <row r="126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</row>
    <row r="127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</row>
    <row r="128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</row>
    <row r="129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</row>
    <row r="130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</row>
    <row r="131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</row>
    <row r="132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</row>
    <row r="133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</row>
    <row r="134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</row>
    <row r="135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</row>
    <row r="136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</row>
    <row r="137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</row>
    <row r="138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</row>
    <row r="139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</row>
    <row r="140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</row>
    <row r="141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</row>
    <row r="142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</row>
    <row r="143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</row>
    <row r="144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</row>
    <row r="145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</row>
    <row r="146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</row>
    <row r="147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</row>
    <row r="148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</row>
    <row r="149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</row>
    <row r="150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</row>
    <row r="151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</row>
    <row r="152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</row>
    <row r="153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</row>
    <row r="154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</row>
    <row r="155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</row>
    <row r="156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</row>
    <row r="157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</row>
    <row r="158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</row>
    <row r="159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</row>
    <row r="160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</row>
    <row r="161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</row>
    <row r="162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</row>
    <row r="163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</row>
    <row r="164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</row>
    <row r="165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</row>
    <row r="166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</row>
    <row r="167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</row>
    <row r="168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</row>
    <row r="169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</row>
    <row r="170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</row>
    <row r="171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</row>
    <row r="172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</row>
    <row r="173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</row>
    <row r="174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</row>
    <row r="175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</row>
    <row r="176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</row>
    <row r="177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</row>
    <row r="178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</row>
    <row r="179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</row>
    <row r="180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</row>
    <row r="181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</row>
    <row r="182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</row>
    <row r="183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</row>
    <row r="184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</row>
    <row r="185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</row>
    <row r="186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</row>
    <row r="187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</row>
    <row r="188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</row>
    <row r="189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</row>
    <row r="190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</row>
    <row r="191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</row>
    <row r="192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</row>
    <row r="193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</row>
    <row r="194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</row>
    <row r="195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</row>
    <row r="196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</row>
    <row r="197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</row>
    <row r="198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</row>
    <row r="199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</row>
    <row r="200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</row>
  </sheetData>
  <mergeCells count="10">
    <mergeCell ref="A2:A19"/>
    <mergeCell ref="B2:B10"/>
    <mergeCell ref="B11:B19"/>
    <mergeCell ref="A20:A35"/>
    <mergeCell ref="B20:B27"/>
    <mergeCell ref="B28:B35"/>
    <mergeCell ref="A36:A51"/>
    <mergeCell ref="B36:B43"/>
    <mergeCell ref="B44:B51"/>
    <mergeCell ref="A52:B56"/>
  </mergeCells>
  <pageMargins left="0.7" right="0.7" top="0.75" bottom="0.75" header="0.3" footer="0.3"/>
</worksheet>
</file>